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optes10\Compartida\CUENTA PUBLICA 2020\ANUAL\PRESIDENCIA\"/>
    </mc:Choice>
  </mc:AlternateContent>
  <bookViews>
    <workbookView xWindow="0" yWindow="0" windowWidth="20490" windowHeight="7155"/>
  </bookViews>
  <sheets>
    <sheet name="Int. 31120" sheetId="1" r:id="rId1"/>
    <sheet name="31120" sheetId="2" r:id="rId2"/>
    <sheet name="Int. Paramunicipal" sheetId="13" r:id="rId3"/>
    <sheet name="Paramunicipal" sheetId="14" r:id="rId4"/>
    <sheet name="Int. 31130" sheetId="3" r:id="rId5"/>
    <sheet name="31130" sheetId="4" r:id="rId6"/>
    <sheet name="Int. 31200" sheetId="5" r:id="rId7"/>
    <sheet name="31200" sheetId="6" r:id="rId8"/>
    <sheet name="Int. 32200" sheetId="7" r:id="rId9"/>
    <sheet name="32200" sheetId="8" r:id="rId10"/>
    <sheet name="Int. 32300" sheetId="9" r:id="rId11"/>
    <sheet name="32300" sheetId="10" r:id="rId12"/>
    <sheet name="Int. 32400" sheetId="11" r:id="rId13"/>
    <sheet name="32400" sheetId="1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143" i="12" l="1"/>
  <c r="AU145" i="12" s="1"/>
  <c r="AU139" i="12"/>
  <c r="AT139" i="12"/>
  <c r="AS139" i="12"/>
  <c r="AU132" i="12"/>
  <c r="AT132" i="12"/>
  <c r="AT143" i="12" s="1"/>
  <c r="AS132" i="12"/>
  <c r="AS143" i="12" s="1"/>
  <c r="AU127" i="12"/>
  <c r="AT127" i="12"/>
  <c r="AS127" i="12"/>
  <c r="AU123" i="12"/>
  <c r="AU121" i="12"/>
  <c r="AT121" i="12"/>
  <c r="AT123" i="12" s="1"/>
  <c r="AS121" i="12"/>
  <c r="AS123" i="12" s="1"/>
  <c r="AU111" i="12"/>
  <c r="AT111" i="12"/>
  <c r="AS111" i="12"/>
  <c r="AU95" i="12"/>
  <c r="AU97" i="12" s="1"/>
  <c r="AT95" i="12"/>
  <c r="AT97" i="12" s="1"/>
  <c r="AS95" i="12"/>
  <c r="AS97" i="12" s="1"/>
  <c r="AU82" i="12"/>
  <c r="AT82" i="12"/>
  <c r="AS82" i="12"/>
  <c r="AQ143" i="12"/>
  <c r="AQ145" i="12" s="1"/>
  <c r="AQ139" i="12"/>
  <c r="AP139" i="12"/>
  <c r="AO139" i="12"/>
  <c r="AQ132" i="12"/>
  <c r="AP132" i="12"/>
  <c r="AP143" i="12" s="1"/>
  <c r="AO132" i="12"/>
  <c r="AO143" i="12" s="1"/>
  <c r="AQ127" i="12"/>
  <c r="AP127" i="12"/>
  <c r="AO127" i="12"/>
  <c r="AQ123" i="12"/>
  <c r="AQ121" i="12"/>
  <c r="AP121" i="12"/>
  <c r="AP123" i="12" s="1"/>
  <c r="AO121" i="12"/>
  <c r="AO123" i="12" s="1"/>
  <c r="AQ111" i="12"/>
  <c r="AP111" i="12"/>
  <c r="AO111" i="12"/>
  <c r="AQ95" i="12"/>
  <c r="AQ97" i="12" s="1"/>
  <c r="AP95" i="12"/>
  <c r="AP97" i="12" s="1"/>
  <c r="AO95" i="12"/>
  <c r="AO97" i="12" s="1"/>
  <c r="AQ82" i="12"/>
  <c r="AP82" i="12"/>
  <c r="AO82" i="12"/>
  <c r="AM139" i="12"/>
  <c r="AL139" i="12"/>
  <c r="AK139" i="12"/>
  <c r="AM132" i="12"/>
  <c r="AM143" i="12" s="1"/>
  <c r="AM145" i="12" s="1"/>
  <c r="AL132" i="12"/>
  <c r="AL143" i="12" s="1"/>
  <c r="AL145" i="12" s="1"/>
  <c r="AK132" i="12"/>
  <c r="AK143" i="12" s="1"/>
  <c r="AK145" i="12" s="1"/>
  <c r="AM127" i="12"/>
  <c r="AL127" i="12"/>
  <c r="AK127" i="12"/>
  <c r="AM121" i="12"/>
  <c r="AM123" i="12" s="1"/>
  <c r="AL121" i="12"/>
  <c r="AL123" i="12" s="1"/>
  <c r="AK121" i="12"/>
  <c r="AM111" i="12"/>
  <c r="AL111" i="12"/>
  <c r="AK111" i="12"/>
  <c r="AK123" i="12" s="1"/>
  <c r="AK97" i="12"/>
  <c r="AM95" i="12"/>
  <c r="AM97" i="12" s="1"/>
  <c r="AL95" i="12"/>
  <c r="AK95" i="12"/>
  <c r="AM82" i="12"/>
  <c r="AL82" i="12"/>
  <c r="AL97" i="12" s="1"/>
  <c r="AK82" i="12"/>
  <c r="AI143" i="12"/>
  <c r="AI145" i="12" s="1"/>
  <c r="AI139" i="12"/>
  <c r="AH139" i="12"/>
  <c r="AG139" i="12"/>
  <c r="AI132" i="12"/>
  <c r="AH132" i="12"/>
  <c r="AH143" i="12" s="1"/>
  <c r="AH145" i="12" s="1"/>
  <c r="AG132" i="12"/>
  <c r="AG143" i="12" s="1"/>
  <c r="AI127" i="12"/>
  <c r="AH127" i="12"/>
  <c r="AG127" i="12"/>
  <c r="AI123" i="12"/>
  <c r="AI121" i="12"/>
  <c r="AH121" i="12"/>
  <c r="AH123" i="12" s="1"/>
  <c r="AG121" i="12"/>
  <c r="AG123" i="12" s="1"/>
  <c r="AI111" i="12"/>
  <c r="AH111" i="12"/>
  <c r="AG111" i="12"/>
  <c r="AG97" i="12"/>
  <c r="AI95" i="12"/>
  <c r="AI97" i="12" s="1"/>
  <c r="AH95" i="12"/>
  <c r="AH97" i="12" s="1"/>
  <c r="AG95" i="12"/>
  <c r="AI82" i="12"/>
  <c r="AH82" i="12"/>
  <c r="AG82" i="12"/>
  <c r="AE143" i="12"/>
  <c r="AE145" i="12" s="1"/>
  <c r="AE139" i="12"/>
  <c r="AD139" i="12"/>
  <c r="AC139" i="12"/>
  <c r="AE132" i="12"/>
  <c r="AD132" i="12"/>
  <c r="AD143" i="12" s="1"/>
  <c r="AD145" i="12" s="1"/>
  <c r="AC132" i="12"/>
  <c r="AC143" i="12" s="1"/>
  <c r="AE127" i="12"/>
  <c r="AD127" i="12"/>
  <c r="AC127" i="12"/>
  <c r="AE123" i="12"/>
  <c r="AE121" i="12"/>
  <c r="AD121" i="12"/>
  <c r="AD123" i="12" s="1"/>
  <c r="AC121" i="12"/>
  <c r="AC123" i="12" s="1"/>
  <c r="AE111" i="12"/>
  <c r="AD111" i="12"/>
  <c r="AC111" i="12"/>
  <c r="AE95" i="12"/>
  <c r="AE97" i="12" s="1"/>
  <c r="AD95" i="12"/>
  <c r="AD97" i="12" s="1"/>
  <c r="AC95" i="12"/>
  <c r="AC97" i="12" s="1"/>
  <c r="AE82" i="12"/>
  <c r="AD82" i="12"/>
  <c r="AC82" i="12"/>
  <c r="AA143" i="12"/>
  <c r="AA145" i="12" s="1"/>
  <c r="AA139" i="12"/>
  <c r="Z139" i="12"/>
  <c r="Y139" i="12"/>
  <c r="AA132" i="12"/>
  <c r="Z132" i="12"/>
  <c r="Z143" i="12" s="1"/>
  <c r="Y132" i="12"/>
  <c r="Y143" i="12" s="1"/>
  <c r="AA127" i="12"/>
  <c r="Z127" i="12"/>
  <c r="Y127" i="12"/>
  <c r="AA123" i="12"/>
  <c r="AA121" i="12"/>
  <c r="Z121" i="12"/>
  <c r="Z123" i="12" s="1"/>
  <c r="Y121" i="12"/>
  <c r="Y123" i="12" s="1"/>
  <c r="AA111" i="12"/>
  <c r="Z111" i="12"/>
  <c r="Y111" i="12"/>
  <c r="AA95" i="12"/>
  <c r="AA97" i="12" s="1"/>
  <c r="Z95" i="12"/>
  <c r="Z97" i="12" s="1"/>
  <c r="Y95" i="12"/>
  <c r="Y97" i="12" s="1"/>
  <c r="AA82" i="12"/>
  <c r="Z82" i="12"/>
  <c r="Y82" i="12"/>
  <c r="W143" i="12"/>
  <c r="W145" i="12" s="1"/>
  <c r="W139" i="12"/>
  <c r="V139" i="12"/>
  <c r="U139" i="12"/>
  <c r="W132" i="12"/>
  <c r="V132" i="12"/>
  <c r="V143" i="12" s="1"/>
  <c r="V145" i="12" s="1"/>
  <c r="U132" i="12"/>
  <c r="U143" i="12" s="1"/>
  <c r="W127" i="12"/>
  <c r="V127" i="12"/>
  <c r="U127" i="12"/>
  <c r="W123" i="12"/>
  <c r="W121" i="12"/>
  <c r="V121" i="12"/>
  <c r="V123" i="12" s="1"/>
  <c r="U121" i="12"/>
  <c r="W111" i="12"/>
  <c r="V111" i="12"/>
  <c r="U111" i="12"/>
  <c r="U123" i="12" s="1"/>
  <c r="W95" i="12"/>
  <c r="W97" i="12" s="1"/>
  <c r="V95" i="12"/>
  <c r="U95" i="12"/>
  <c r="U97" i="12" s="1"/>
  <c r="W82" i="12"/>
  <c r="V82" i="12"/>
  <c r="V97" i="12" s="1"/>
  <c r="U82" i="12"/>
  <c r="S143" i="12"/>
  <c r="S145" i="12" s="1"/>
  <c r="S139" i="12"/>
  <c r="R139" i="12"/>
  <c r="Q139" i="12"/>
  <c r="S132" i="12"/>
  <c r="R132" i="12"/>
  <c r="R143" i="12" s="1"/>
  <c r="Q132" i="12"/>
  <c r="Q143" i="12" s="1"/>
  <c r="Q145" i="12" s="1"/>
  <c r="S127" i="12"/>
  <c r="R127" i="12"/>
  <c r="Q127" i="12"/>
  <c r="S123" i="12"/>
  <c r="S121" i="12"/>
  <c r="R121" i="12"/>
  <c r="R123" i="12" s="1"/>
  <c r="Q121" i="12"/>
  <c r="S111" i="12"/>
  <c r="R111" i="12"/>
  <c r="Q111" i="12"/>
  <c r="Q123" i="12" s="1"/>
  <c r="Q97" i="12"/>
  <c r="S95" i="12"/>
  <c r="S97" i="12" s="1"/>
  <c r="R95" i="12"/>
  <c r="Q95" i="12"/>
  <c r="S82" i="12"/>
  <c r="R82" i="12"/>
  <c r="R97" i="12" s="1"/>
  <c r="Q82" i="12"/>
  <c r="O139" i="12"/>
  <c r="N139" i="12"/>
  <c r="M139" i="12"/>
  <c r="O132" i="12"/>
  <c r="O143" i="12" s="1"/>
  <c r="O145" i="12" s="1"/>
  <c r="N132" i="12"/>
  <c r="N143" i="12" s="1"/>
  <c r="M132" i="12"/>
  <c r="M143" i="12" s="1"/>
  <c r="O127" i="12"/>
  <c r="N127" i="12"/>
  <c r="M127" i="12"/>
  <c r="O121" i="12"/>
  <c r="N121" i="12"/>
  <c r="N123" i="12" s="1"/>
  <c r="M121" i="12"/>
  <c r="O111" i="12"/>
  <c r="O123" i="12" s="1"/>
  <c r="N111" i="12"/>
  <c r="M111" i="12"/>
  <c r="M123" i="12" s="1"/>
  <c r="O95" i="12"/>
  <c r="O97" i="12" s="1"/>
  <c r="N95" i="12"/>
  <c r="M95" i="12"/>
  <c r="M97" i="12" s="1"/>
  <c r="O82" i="12"/>
  <c r="N82" i="12"/>
  <c r="N97" i="12" s="1"/>
  <c r="M82" i="12"/>
  <c r="AU58" i="12"/>
  <c r="AT58" i="12"/>
  <c r="AS58" i="12"/>
  <c r="AU51" i="12"/>
  <c r="AT51" i="12"/>
  <c r="AS51" i="12"/>
  <c r="AU45" i="12"/>
  <c r="AT45" i="12"/>
  <c r="AS45" i="12"/>
  <c r="AU41" i="12"/>
  <c r="AU61" i="12" s="1"/>
  <c r="AT41" i="12"/>
  <c r="AS41" i="12"/>
  <c r="AU31" i="12"/>
  <c r="AT31" i="12"/>
  <c r="AS31" i="12"/>
  <c r="AU27" i="12"/>
  <c r="AT27" i="12"/>
  <c r="AT61" i="12" s="1"/>
  <c r="AS27" i="12"/>
  <c r="AS61" i="12" s="1"/>
  <c r="AU17" i="12"/>
  <c r="AT17" i="12"/>
  <c r="AS17" i="12"/>
  <c r="AU14" i="12"/>
  <c r="AT14" i="12"/>
  <c r="AS14" i="12"/>
  <c r="AU6" i="12"/>
  <c r="AU24" i="12" s="1"/>
  <c r="AU63" i="12" s="1"/>
  <c r="AT6" i="12"/>
  <c r="AT24" i="12" s="1"/>
  <c r="AT63" i="12" s="1"/>
  <c r="AS6" i="12"/>
  <c r="AS24" i="12" s="1"/>
  <c r="AQ58" i="12"/>
  <c r="AP58" i="12"/>
  <c r="AO58" i="12"/>
  <c r="AQ51" i="12"/>
  <c r="AP51" i="12"/>
  <c r="AO51" i="12"/>
  <c r="AQ45" i="12"/>
  <c r="AP45" i="12"/>
  <c r="AO45" i="12"/>
  <c r="AQ41" i="12"/>
  <c r="AQ61" i="12" s="1"/>
  <c r="AP41" i="12"/>
  <c r="AO41" i="12"/>
  <c r="AQ31" i="12"/>
  <c r="AP31" i="12"/>
  <c r="AO31" i="12"/>
  <c r="AQ27" i="12"/>
  <c r="AP27" i="12"/>
  <c r="AP61" i="12" s="1"/>
  <c r="AO27" i="12"/>
  <c r="AO61" i="12" s="1"/>
  <c r="AQ17" i="12"/>
  <c r="AP17" i="12"/>
  <c r="AO17" i="12"/>
  <c r="AQ14" i="12"/>
  <c r="AP14" i="12"/>
  <c r="AO14" i="12"/>
  <c r="AQ6" i="12"/>
  <c r="AQ24" i="12" s="1"/>
  <c r="AQ63" i="12" s="1"/>
  <c r="AP6" i="12"/>
  <c r="AP24" i="12" s="1"/>
  <c r="AP63" i="12" s="1"/>
  <c r="AO6" i="12"/>
  <c r="AO24" i="12" s="1"/>
  <c r="AM58" i="12"/>
  <c r="AL58" i="12"/>
  <c r="AK58" i="12"/>
  <c r="AM51" i="12"/>
  <c r="AL51" i="12"/>
  <c r="AK51" i="12"/>
  <c r="AM45" i="12"/>
  <c r="AL45" i="12"/>
  <c r="AK45" i="12"/>
  <c r="AM41" i="12"/>
  <c r="AM61" i="12" s="1"/>
  <c r="AL41" i="12"/>
  <c r="AK41" i="12"/>
  <c r="AM31" i="12"/>
  <c r="AL31" i="12"/>
  <c r="AK31" i="12"/>
  <c r="AM27" i="12"/>
  <c r="AL27" i="12"/>
  <c r="AL61" i="12" s="1"/>
  <c r="AK27" i="12"/>
  <c r="AK61" i="12" s="1"/>
  <c r="AM17" i="12"/>
  <c r="AL17" i="12"/>
  <c r="AK17" i="12"/>
  <c r="AM14" i="12"/>
  <c r="AL14" i="12"/>
  <c r="AK14" i="12"/>
  <c r="AM6" i="12"/>
  <c r="AM24" i="12" s="1"/>
  <c r="AL6" i="12"/>
  <c r="AL24" i="12" s="1"/>
  <c r="AL63" i="12" s="1"/>
  <c r="AK6" i="12"/>
  <c r="AK24" i="12" s="1"/>
  <c r="AK63" i="12" s="1"/>
  <c r="AI61" i="12"/>
  <c r="AI58" i="12"/>
  <c r="AH58" i="12"/>
  <c r="AG58" i="12"/>
  <c r="AI51" i="12"/>
  <c r="AH51" i="12"/>
  <c r="AG51" i="12"/>
  <c r="AI45" i="12"/>
  <c r="AH45" i="12"/>
  <c r="AG45" i="12"/>
  <c r="AI41" i="12"/>
  <c r="AH41" i="12"/>
  <c r="AG41" i="12"/>
  <c r="AI31" i="12"/>
  <c r="AH31" i="12"/>
  <c r="AG31" i="12"/>
  <c r="AI27" i="12"/>
  <c r="AH27" i="12"/>
  <c r="AH61" i="12" s="1"/>
  <c r="AG27" i="12"/>
  <c r="AG61" i="12" s="1"/>
  <c r="AI17" i="12"/>
  <c r="AH17" i="12"/>
  <c r="AG17" i="12"/>
  <c r="AI14" i="12"/>
  <c r="AH14" i="12"/>
  <c r="AG14" i="12"/>
  <c r="AI6" i="12"/>
  <c r="AI24" i="12" s="1"/>
  <c r="AI63" i="12" s="1"/>
  <c r="AH6" i="12"/>
  <c r="AH24" i="12" s="1"/>
  <c r="AH63" i="12" s="1"/>
  <c r="AG6" i="12"/>
  <c r="AG24" i="12" s="1"/>
  <c r="AE58" i="12"/>
  <c r="AD58" i="12"/>
  <c r="AC58" i="12"/>
  <c r="AE51" i="12"/>
  <c r="AD51" i="12"/>
  <c r="AC51" i="12"/>
  <c r="AE45" i="12"/>
  <c r="AD45" i="12"/>
  <c r="AC45" i="12"/>
  <c r="AE41" i="12"/>
  <c r="AD41" i="12"/>
  <c r="AC41" i="12"/>
  <c r="AE31" i="12"/>
  <c r="AD31" i="12"/>
  <c r="AC31" i="12"/>
  <c r="AE27" i="12"/>
  <c r="AE61" i="12" s="1"/>
  <c r="AD27" i="12"/>
  <c r="AD61" i="12" s="1"/>
  <c r="AC27" i="12"/>
  <c r="AC61" i="12" s="1"/>
  <c r="AC24" i="12"/>
  <c r="AC63" i="12" s="1"/>
  <c r="AE17" i="12"/>
  <c r="AD17" i="12"/>
  <c r="AC17" i="12"/>
  <c r="AE14" i="12"/>
  <c r="AD14" i="12"/>
  <c r="AC14" i="12"/>
  <c r="AE6" i="12"/>
  <c r="AE24" i="12" s="1"/>
  <c r="AD6" i="12"/>
  <c r="AD24" i="12" s="1"/>
  <c r="AD63" i="12" s="1"/>
  <c r="AC6" i="12"/>
  <c r="AA58" i="12"/>
  <c r="Z58" i="12"/>
  <c r="Y58" i="12"/>
  <c r="AA51" i="12"/>
  <c r="Z51" i="12"/>
  <c r="Y51" i="12"/>
  <c r="AA45" i="12"/>
  <c r="Z45" i="12"/>
  <c r="Y45" i="12"/>
  <c r="AA41" i="12"/>
  <c r="AA61" i="12" s="1"/>
  <c r="Z41" i="12"/>
  <c r="Y41" i="12"/>
  <c r="AA31" i="12"/>
  <c r="Z31" i="12"/>
  <c r="Y31" i="12"/>
  <c r="AA27" i="12"/>
  <c r="Z27" i="12"/>
  <c r="Z61" i="12" s="1"/>
  <c r="Y27" i="12"/>
  <c r="Y61" i="12" s="1"/>
  <c r="AA17" i="12"/>
  <c r="Z17" i="12"/>
  <c r="Y17" i="12"/>
  <c r="AA14" i="12"/>
  <c r="Z14" i="12"/>
  <c r="Y14" i="12"/>
  <c r="AA6" i="12"/>
  <c r="AA24" i="12" s="1"/>
  <c r="Z6" i="12"/>
  <c r="Z24" i="12" s="1"/>
  <c r="Z63" i="12" s="1"/>
  <c r="Y6" i="12"/>
  <c r="Y24" i="12" s="1"/>
  <c r="W58" i="12"/>
  <c r="V58" i="12"/>
  <c r="U58" i="12"/>
  <c r="W51" i="12"/>
  <c r="V51" i="12"/>
  <c r="U51" i="12"/>
  <c r="W45" i="12"/>
  <c r="V45" i="12"/>
  <c r="U45" i="12"/>
  <c r="W41" i="12"/>
  <c r="W61" i="12" s="1"/>
  <c r="V41" i="12"/>
  <c r="U41" i="12"/>
  <c r="W31" i="12"/>
  <c r="V31" i="12"/>
  <c r="U31" i="12"/>
  <c r="W27" i="12"/>
  <c r="V27" i="12"/>
  <c r="V61" i="12" s="1"/>
  <c r="U27" i="12"/>
  <c r="U61" i="12" s="1"/>
  <c r="W17" i="12"/>
  <c r="V17" i="12"/>
  <c r="U17" i="12"/>
  <c r="W14" i="12"/>
  <c r="V14" i="12"/>
  <c r="U14" i="12"/>
  <c r="W6" i="12"/>
  <c r="W24" i="12" s="1"/>
  <c r="V6" i="12"/>
  <c r="V24" i="12" s="1"/>
  <c r="V63" i="12" s="1"/>
  <c r="U6" i="12"/>
  <c r="U24" i="12" s="1"/>
  <c r="U63" i="12" s="1"/>
  <c r="S58" i="12"/>
  <c r="R58" i="12"/>
  <c r="Q58" i="12"/>
  <c r="S51" i="12"/>
  <c r="R51" i="12"/>
  <c r="Q51" i="12"/>
  <c r="S45" i="12"/>
  <c r="R45" i="12"/>
  <c r="Q45" i="12"/>
  <c r="S41" i="12"/>
  <c r="S61" i="12" s="1"/>
  <c r="R41" i="12"/>
  <c r="Q41" i="12"/>
  <c r="S31" i="12"/>
  <c r="R31" i="12"/>
  <c r="Q31" i="12"/>
  <c r="S27" i="12"/>
  <c r="R27" i="12"/>
  <c r="R61" i="12" s="1"/>
  <c r="Q27" i="12"/>
  <c r="Q61" i="12" s="1"/>
  <c r="S17" i="12"/>
  <c r="R17" i="12"/>
  <c r="Q17" i="12"/>
  <c r="S14" i="12"/>
  <c r="R14" i="12"/>
  <c r="Q14" i="12"/>
  <c r="S6" i="12"/>
  <c r="S24" i="12" s="1"/>
  <c r="R6" i="12"/>
  <c r="R24" i="12" s="1"/>
  <c r="R63" i="12" s="1"/>
  <c r="Q6" i="12"/>
  <c r="Q24" i="12" s="1"/>
  <c r="O58" i="12"/>
  <c r="N58" i="12"/>
  <c r="M58" i="12"/>
  <c r="O51" i="12"/>
  <c r="N51" i="12"/>
  <c r="M51" i="12"/>
  <c r="O45" i="12"/>
  <c r="N45" i="12"/>
  <c r="M45" i="12"/>
  <c r="O41" i="12"/>
  <c r="N41" i="12"/>
  <c r="M41" i="12"/>
  <c r="M61" i="12" s="1"/>
  <c r="O31" i="12"/>
  <c r="N31" i="12"/>
  <c r="M31" i="12"/>
  <c r="O27" i="12"/>
  <c r="O61" i="12" s="1"/>
  <c r="N27" i="12"/>
  <c r="N61" i="12" s="1"/>
  <c r="M27" i="12"/>
  <c r="N24" i="12"/>
  <c r="O17" i="12"/>
  <c r="N17" i="12"/>
  <c r="M17" i="12"/>
  <c r="O14" i="12"/>
  <c r="N14" i="12"/>
  <c r="M14" i="12"/>
  <c r="O6" i="12"/>
  <c r="O24" i="12" s="1"/>
  <c r="N6" i="12"/>
  <c r="M6" i="12"/>
  <c r="M24" i="12" s="1"/>
  <c r="AU143" i="10"/>
  <c r="AU145" i="10" s="1"/>
  <c r="AU139" i="10"/>
  <c r="AT139" i="10"/>
  <c r="AS139" i="10"/>
  <c r="AU132" i="10"/>
  <c r="AT132" i="10"/>
  <c r="AT143" i="10" s="1"/>
  <c r="AT145" i="10" s="1"/>
  <c r="AS132" i="10"/>
  <c r="AS143" i="10" s="1"/>
  <c r="AU127" i="10"/>
  <c r="AT127" i="10"/>
  <c r="AS127" i="10"/>
  <c r="AU123" i="10"/>
  <c r="AU121" i="10"/>
  <c r="AT121" i="10"/>
  <c r="AT123" i="10" s="1"/>
  <c r="AS121" i="10"/>
  <c r="AS123" i="10" s="1"/>
  <c r="AU111" i="10"/>
  <c r="AT111" i="10"/>
  <c r="AS111" i="10"/>
  <c r="AU95" i="10"/>
  <c r="AU97" i="10" s="1"/>
  <c r="AT95" i="10"/>
  <c r="AT97" i="10" s="1"/>
  <c r="AS95" i="10"/>
  <c r="AS97" i="10" s="1"/>
  <c r="AU82" i="10"/>
  <c r="AT82" i="10"/>
  <c r="AS82" i="10"/>
  <c r="AQ139" i="10"/>
  <c r="AP139" i="10"/>
  <c r="AO139" i="10"/>
  <c r="AQ132" i="10"/>
  <c r="AQ143" i="10" s="1"/>
  <c r="AQ145" i="10" s="1"/>
  <c r="AP132" i="10"/>
  <c r="AP143" i="10" s="1"/>
  <c r="AP145" i="10" s="1"/>
  <c r="AO132" i="10"/>
  <c r="AO143" i="10" s="1"/>
  <c r="AQ127" i="10"/>
  <c r="AP127" i="10"/>
  <c r="AO127" i="10"/>
  <c r="AQ121" i="10"/>
  <c r="AQ123" i="10" s="1"/>
  <c r="AP121" i="10"/>
  <c r="AP123" i="10" s="1"/>
  <c r="AO121" i="10"/>
  <c r="AO123" i="10" s="1"/>
  <c r="AQ111" i="10"/>
  <c r="AP111" i="10"/>
  <c r="AO111" i="10"/>
  <c r="AO97" i="10"/>
  <c r="AQ95" i="10"/>
  <c r="AQ97" i="10" s="1"/>
  <c r="AP95" i="10"/>
  <c r="AP97" i="10" s="1"/>
  <c r="AO95" i="10"/>
  <c r="AQ82" i="10"/>
  <c r="AP82" i="10"/>
  <c r="AO82" i="10"/>
  <c r="AK143" i="10"/>
  <c r="AK145" i="10" s="1"/>
  <c r="AM139" i="10"/>
  <c r="AL139" i="10"/>
  <c r="AK139" i="10"/>
  <c r="AM132" i="10"/>
  <c r="AM143" i="10" s="1"/>
  <c r="AL132" i="10"/>
  <c r="AL143" i="10" s="1"/>
  <c r="AL145" i="10" s="1"/>
  <c r="AK132" i="10"/>
  <c r="AM127" i="10"/>
  <c r="AL127" i="10"/>
  <c r="AK127" i="10"/>
  <c r="AK123" i="10"/>
  <c r="AM121" i="10"/>
  <c r="AL121" i="10"/>
  <c r="AL123" i="10" s="1"/>
  <c r="AK121" i="10"/>
  <c r="AM111" i="10"/>
  <c r="AM123" i="10" s="1"/>
  <c r="AL111" i="10"/>
  <c r="AK111" i="10"/>
  <c r="AL97" i="10"/>
  <c r="AM95" i="10"/>
  <c r="AM97" i="10" s="1"/>
  <c r="AL95" i="10"/>
  <c r="AK95" i="10"/>
  <c r="AK97" i="10" s="1"/>
  <c r="AM82" i="10"/>
  <c r="AL82" i="10"/>
  <c r="AK82" i="10"/>
  <c r="AI143" i="10"/>
  <c r="AI145" i="10" s="1"/>
  <c r="AI139" i="10"/>
  <c r="AH139" i="10"/>
  <c r="AG139" i="10"/>
  <c r="AI132" i="10"/>
  <c r="AH132" i="10"/>
  <c r="AH143" i="10" s="1"/>
  <c r="AH145" i="10" s="1"/>
  <c r="AG132" i="10"/>
  <c r="AG143" i="10" s="1"/>
  <c r="AI127" i="10"/>
  <c r="AH127" i="10"/>
  <c r="AG127" i="10"/>
  <c r="AI123" i="10"/>
  <c r="AI121" i="10"/>
  <c r="AH121" i="10"/>
  <c r="AH123" i="10" s="1"/>
  <c r="AG121" i="10"/>
  <c r="AG123" i="10" s="1"/>
  <c r="AI111" i="10"/>
  <c r="AH111" i="10"/>
  <c r="AG111" i="10"/>
  <c r="AI95" i="10"/>
  <c r="AI97" i="10" s="1"/>
  <c r="AH95" i="10"/>
  <c r="AH97" i="10" s="1"/>
  <c r="AG95" i="10"/>
  <c r="AG97" i="10" s="1"/>
  <c r="AI82" i="10"/>
  <c r="AH82" i="10"/>
  <c r="AG82" i="10"/>
  <c r="AE143" i="10"/>
  <c r="AE145" i="10" s="1"/>
  <c r="AE139" i="10"/>
  <c r="AD139" i="10"/>
  <c r="AC139" i="10"/>
  <c r="AE132" i="10"/>
  <c r="AD132" i="10"/>
  <c r="AD143" i="10" s="1"/>
  <c r="AC132" i="10"/>
  <c r="AC143" i="10" s="1"/>
  <c r="AE127" i="10"/>
  <c r="AD127" i="10"/>
  <c r="AC127" i="10"/>
  <c r="AE123" i="10"/>
  <c r="AE121" i="10"/>
  <c r="AD121" i="10"/>
  <c r="AD123" i="10" s="1"/>
  <c r="AC121" i="10"/>
  <c r="AC123" i="10" s="1"/>
  <c r="AE111" i="10"/>
  <c r="AD111" i="10"/>
  <c r="AC111" i="10"/>
  <c r="AE95" i="10"/>
  <c r="AE97" i="10" s="1"/>
  <c r="AD95" i="10"/>
  <c r="AD97" i="10" s="1"/>
  <c r="AC95" i="10"/>
  <c r="AC97" i="10" s="1"/>
  <c r="AE82" i="10"/>
  <c r="AD82" i="10"/>
  <c r="AC82" i="10"/>
  <c r="AA143" i="10"/>
  <c r="AA145" i="10" s="1"/>
  <c r="AA139" i="10"/>
  <c r="Z139" i="10"/>
  <c r="Y139" i="10"/>
  <c r="AA132" i="10"/>
  <c r="Z132" i="10"/>
  <c r="Z143" i="10" s="1"/>
  <c r="Z145" i="10" s="1"/>
  <c r="Y132" i="10"/>
  <c r="Y143" i="10" s="1"/>
  <c r="AA127" i="10"/>
  <c r="Z127" i="10"/>
  <c r="Y127" i="10"/>
  <c r="AA123" i="10"/>
  <c r="AA121" i="10"/>
  <c r="Z121" i="10"/>
  <c r="Z123" i="10" s="1"/>
  <c r="Y121" i="10"/>
  <c r="AA111" i="10"/>
  <c r="Z111" i="10"/>
  <c r="Y111" i="10"/>
  <c r="Y123" i="10" s="1"/>
  <c r="AA95" i="10"/>
  <c r="AA97" i="10" s="1"/>
  <c r="Z95" i="10"/>
  <c r="Y95" i="10"/>
  <c r="Y97" i="10" s="1"/>
  <c r="AA82" i="10"/>
  <c r="Z82" i="10"/>
  <c r="Z97" i="10" s="1"/>
  <c r="Y82" i="10"/>
  <c r="W143" i="10"/>
  <c r="W145" i="10" s="1"/>
  <c r="W139" i="10"/>
  <c r="V139" i="10"/>
  <c r="U139" i="10"/>
  <c r="W132" i="10"/>
  <c r="V132" i="10"/>
  <c r="V143" i="10" s="1"/>
  <c r="V145" i="10" s="1"/>
  <c r="U132" i="10"/>
  <c r="U143" i="10" s="1"/>
  <c r="W127" i="10"/>
  <c r="V127" i="10"/>
  <c r="U127" i="10"/>
  <c r="W123" i="10"/>
  <c r="W121" i="10"/>
  <c r="V121" i="10"/>
  <c r="V123" i="10" s="1"/>
  <c r="U121" i="10"/>
  <c r="U123" i="10" s="1"/>
  <c r="W111" i="10"/>
  <c r="V111" i="10"/>
  <c r="U111" i="10"/>
  <c r="W95" i="10"/>
  <c r="W97" i="10" s="1"/>
  <c r="V95" i="10"/>
  <c r="V97" i="10" s="1"/>
  <c r="U95" i="10"/>
  <c r="U97" i="10" s="1"/>
  <c r="W82" i="10"/>
  <c r="V82" i="10"/>
  <c r="U82" i="10"/>
  <c r="S143" i="10"/>
  <c r="S145" i="10" s="1"/>
  <c r="S139" i="10"/>
  <c r="R139" i="10"/>
  <c r="Q139" i="10"/>
  <c r="S132" i="10"/>
  <c r="R132" i="10"/>
  <c r="R143" i="10" s="1"/>
  <c r="Q132" i="10"/>
  <c r="Q143" i="10" s="1"/>
  <c r="Q145" i="10" s="1"/>
  <c r="S127" i="10"/>
  <c r="R127" i="10"/>
  <c r="Q127" i="10"/>
  <c r="S123" i="10"/>
  <c r="S121" i="10"/>
  <c r="R121" i="10"/>
  <c r="R123" i="10" s="1"/>
  <c r="Q121" i="10"/>
  <c r="Q123" i="10" s="1"/>
  <c r="S111" i="10"/>
  <c r="R111" i="10"/>
  <c r="Q111" i="10"/>
  <c r="S95" i="10"/>
  <c r="S97" i="10" s="1"/>
  <c r="R95" i="10"/>
  <c r="R97" i="10" s="1"/>
  <c r="Q95" i="10"/>
  <c r="Q97" i="10" s="1"/>
  <c r="S82" i="10"/>
  <c r="R82" i="10"/>
  <c r="Q82" i="10"/>
  <c r="O139" i="10"/>
  <c r="N139" i="10"/>
  <c r="M139" i="10"/>
  <c r="O132" i="10"/>
  <c r="O143" i="10" s="1"/>
  <c r="O145" i="10" s="1"/>
  <c r="N132" i="10"/>
  <c r="N143" i="10" s="1"/>
  <c r="M132" i="10"/>
  <c r="M143" i="10" s="1"/>
  <c r="M145" i="10" s="1"/>
  <c r="O127" i="10"/>
  <c r="N127" i="10"/>
  <c r="M127" i="10"/>
  <c r="O121" i="10"/>
  <c r="N121" i="10"/>
  <c r="N123" i="10" s="1"/>
  <c r="M121" i="10"/>
  <c r="O111" i="10"/>
  <c r="O123" i="10" s="1"/>
  <c r="N111" i="10"/>
  <c r="M111" i="10"/>
  <c r="M123" i="10" s="1"/>
  <c r="O95" i="10"/>
  <c r="O97" i="10" s="1"/>
  <c r="N95" i="10"/>
  <c r="M95" i="10"/>
  <c r="M97" i="10" s="1"/>
  <c r="O82" i="10"/>
  <c r="N82" i="10"/>
  <c r="N97" i="10" s="1"/>
  <c r="M82" i="10"/>
  <c r="AU58" i="10"/>
  <c r="AT58" i="10"/>
  <c r="AS58" i="10"/>
  <c r="AU51" i="10"/>
  <c r="AT51" i="10"/>
  <c r="AS51" i="10"/>
  <c r="AU45" i="10"/>
  <c r="AT45" i="10"/>
  <c r="AS45" i="10"/>
  <c r="AU41" i="10"/>
  <c r="AT41" i="10"/>
  <c r="AS41" i="10"/>
  <c r="AU31" i="10"/>
  <c r="AT31" i="10"/>
  <c r="AS31" i="10"/>
  <c r="AU27" i="10"/>
  <c r="AU61" i="10" s="1"/>
  <c r="AT27" i="10"/>
  <c r="AT61" i="10" s="1"/>
  <c r="AS27" i="10"/>
  <c r="AS61" i="10" s="1"/>
  <c r="AS24" i="10"/>
  <c r="AS63" i="10" s="1"/>
  <c r="AU17" i="10"/>
  <c r="AT17" i="10"/>
  <c r="AS17" i="10"/>
  <c r="AU14" i="10"/>
  <c r="AT14" i="10"/>
  <c r="AS14" i="10"/>
  <c r="AU6" i="10"/>
  <c r="AU24" i="10" s="1"/>
  <c r="AU63" i="10" s="1"/>
  <c r="AT6" i="10"/>
  <c r="AT24" i="10" s="1"/>
  <c r="AT63" i="10" s="1"/>
  <c r="AS6" i="10"/>
  <c r="AQ58" i="10"/>
  <c r="AP58" i="10"/>
  <c r="AO58" i="10"/>
  <c r="AQ51" i="10"/>
  <c r="AP51" i="10"/>
  <c r="AO51" i="10"/>
  <c r="AQ45" i="10"/>
  <c r="AP45" i="10"/>
  <c r="AO45" i="10"/>
  <c r="AQ41" i="10"/>
  <c r="AQ61" i="10" s="1"/>
  <c r="AP41" i="10"/>
  <c r="AO41" i="10"/>
  <c r="AQ31" i="10"/>
  <c r="AP31" i="10"/>
  <c r="AO31" i="10"/>
  <c r="AQ27" i="10"/>
  <c r="AP27" i="10"/>
  <c r="AP61" i="10" s="1"/>
  <c r="AO27" i="10"/>
  <c r="AO61" i="10" s="1"/>
  <c r="AQ17" i="10"/>
  <c r="AP17" i="10"/>
  <c r="AO17" i="10"/>
  <c r="AQ14" i="10"/>
  <c r="AP14" i="10"/>
  <c r="AO14" i="10"/>
  <c r="AQ6" i="10"/>
  <c r="AQ24" i="10" s="1"/>
  <c r="AQ63" i="10" s="1"/>
  <c r="AP6" i="10"/>
  <c r="AP24" i="10" s="1"/>
  <c r="AP63" i="10" s="1"/>
  <c r="AO6" i="10"/>
  <c r="AO24" i="10" s="1"/>
  <c r="AO63" i="10" s="1"/>
  <c r="AM58" i="10"/>
  <c r="AL58" i="10"/>
  <c r="AK58" i="10"/>
  <c r="AM51" i="10"/>
  <c r="AL51" i="10"/>
  <c r="AK51" i="10"/>
  <c r="AM45" i="10"/>
  <c r="AL45" i="10"/>
  <c r="AK45" i="10"/>
  <c r="AM41" i="10"/>
  <c r="AL41" i="10"/>
  <c r="AK41" i="10"/>
  <c r="AM31" i="10"/>
  <c r="AL31" i="10"/>
  <c r="AK31" i="10"/>
  <c r="AM27" i="10"/>
  <c r="AM61" i="10" s="1"/>
  <c r="AL27" i="10"/>
  <c r="AL61" i="10" s="1"/>
  <c r="AK27" i="10"/>
  <c r="AK61" i="10" s="1"/>
  <c r="AK24" i="10"/>
  <c r="AK63" i="10" s="1"/>
  <c r="AM17" i="10"/>
  <c r="AL17" i="10"/>
  <c r="AK17" i="10"/>
  <c r="AM14" i="10"/>
  <c r="AL14" i="10"/>
  <c r="AK14" i="10"/>
  <c r="AM6" i="10"/>
  <c r="AM24" i="10" s="1"/>
  <c r="AL6" i="10"/>
  <c r="AL24" i="10" s="1"/>
  <c r="AL63" i="10" s="1"/>
  <c r="AK6" i="10"/>
  <c r="AI58" i="10"/>
  <c r="AH58" i="10"/>
  <c r="AG58" i="10"/>
  <c r="AI51" i="10"/>
  <c r="AH51" i="10"/>
  <c r="AG51" i="10"/>
  <c r="AI45" i="10"/>
  <c r="AH45" i="10"/>
  <c r="AG45" i="10"/>
  <c r="AI41" i="10"/>
  <c r="AH41" i="10"/>
  <c r="AG41" i="10"/>
  <c r="AI31" i="10"/>
  <c r="AH31" i="10"/>
  <c r="AG31" i="10"/>
  <c r="AG61" i="10" s="1"/>
  <c r="AI27" i="10"/>
  <c r="AI61" i="10" s="1"/>
  <c r="AH27" i="10"/>
  <c r="AH61" i="10" s="1"/>
  <c r="AG27" i="10"/>
  <c r="AG24" i="10"/>
  <c r="AI17" i="10"/>
  <c r="AH17" i="10"/>
  <c r="AG17" i="10"/>
  <c r="AI14" i="10"/>
  <c r="AH14" i="10"/>
  <c r="AG14" i="10"/>
  <c r="AI6" i="10"/>
  <c r="AI24" i="10" s="1"/>
  <c r="AI63" i="10" s="1"/>
  <c r="AH6" i="10"/>
  <c r="AH24" i="10" s="1"/>
  <c r="AH63" i="10" s="1"/>
  <c r="AG6" i="10"/>
  <c r="AE58" i="10"/>
  <c r="AD58" i="10"/>
  <c r="AC58" i="10"/>
  <c r="AE51" i="10"/>
  <c r="AD51" i="10"/>
  <c r="AC51" i="10"/>
  <c r="AE45" i="10"/>
  <c r="AD45" i="10"/>
  <c r="AC45" i="10"/>
  <c r="AE41" i="10"/>
  <c r="AD41" i="10"/>
  <c r="AC41" i="10"/>
  <c r="AE31" i="10"/>
  <c r="AD31" i="10"/>
  <c r="AC31" i="10"/>
  <c r="AE27" i="10"/>
  <c r="AE61" i="10" s="1"/>
  <c r="AD27" i="10"/>
  <c r="AD61" i="10" s="1"/>
  <c r="AC27" i="10"/>
  <c r="AC61" i="10" s="1"/>
  <c r="AC24" i="10"/>
  <c r="AE17" i="10"/>
  <c r="AD17" i="10"/>
  <c r="AC17" i="10"/>
  <c r="AE14" i="10"/>
  <c r="AD14" i="10"/>
  <c r="AC14" i="10"/>
  <c r="AE6" i="10"/>
  <c r="AE24" i="10" s="1"/>
  <c r="AD6" i="10"/>
  <c r="AD24" i="10" s="1"/>
  <c r="AD63" i="10" s="1"/>
  <c r="AC6" i="10"/>
  <c r="AA58" i="10"/>
  <c r="Z58" i="10"/>
  <c r="Y58" i="10"/>
  <c r="AA51" i="10"/>
  <c r="Z51" i="10"/>
  <c r="Y51" i="10"/>
  <c r="AA45" i="10"/>
  <c r="Z45" i="10"/>
  <c r="Y45" i="10"/>
  <c r="AA41" i="10"/>
  <c r="Z41" i="10"/>
  <c r="Y41" i="10"/>
  <c r="AA31" i="10"/>
  <c r="Z31" i="10"/>
  <c r="Y31" i="10"/>
  <c r="AA27" i="10"/>
  <c r="AA61" i="10" s="1"/>
  <c r="Z27" i="10"/>
  <c r="Z61" i="10" s="1"/>
  <c r="Y27" i="10"/>
  <c r="Y61" i="10" s="1"/>
  <c r="Y24" i="10"/>
  <c r="Y63" i="10" s="1"/>
  <c r="AA17" i="10"/>
  <c r="Z17" i="10"/>
  <c r="Y17" i="10"/>
  <c r="AA14" i="10"/>
  <c r="Z14" i="10"/>
  <c r="Y14" i="10"/>
  <c r="AA6" i="10"/>
  <c r="AA24" i="10" s="1"/>
  <c r="AA63" i="10" s="1"/>
  <c r="Z6" i="10"/>
  <c r="Z24" i="10" s="1"/>
  <c r="Z63" i="10" s="1"/>
  <c r="Y6" i="10"/>
  <c r="W58" i="10"/>
  <c r="V58" i="10"/>
  <c r="U58" i="10"/>
  <c r="W51" i="10"/>
  <c r="V51" i="10"/>
  <c r="U51" i="10"/>
  <c r="W45" i="10"/>
  <c r="V45" i="10"/>
  <c r="U45" i="10"/>
  <c r="W41" i="10"/>
  <c r="V41" i="10"/>
  <c r="U41" i="10"/>
  <c r="W31" i="10"/>
  <c r="V31" i="10"/>
  <c r="U31" i="10"/>
  <c r="W27" i="10"/>
  <c r="W61" i="10" s="1"/>
  <c r="V27" i="10"/>
  <c r="V61" i="10" s="1"/>
  <c r="U27" i="10"/>
  <c r="U61" i="10" s="1"/>
  <c r="W17" i="10"/>
  <c r="V17" i="10"/>
  <c r="U17" i="10"/>
  <c r="W14" i="10"/>
  <c r="V14" i="10"/>
  <c r="U14" i="10"/>
  <c r="W6" i="10"/>
  <c r="W24" i="10" s="1"/>
  <c r="V6" i="10"/>
  <c r="V24" i="10" s="1"/>
  <c r="V63" i="10" s="1"/>
  <c r="U6" i="10"/>
  <c r="U24" i="10" s="1"/>
  <c r="S58" i="10"/>
  <c r="R58" i="10"/>
  <c r="Q58" i="10"/>
  <c r="S51" i="10"/>
  <c r="R51" i="10"/>
  <c r="Q51" i="10"/>
  <c r="S45" i="10"/>
  <c r="R45" i="10"/>
  <c r="Q45" i="10"/>
  <c r="S41" i="10"/>
  <c r="R41" i="10"/>
  <c r="Q41" i="10"/>
  <c r="S31" i="10"/>
  <c r="R31" i="10"/>
  <c r="Q31" i="10"/>
  <c r="S27" i="10"/>
  <c r="S61" i="10" s="1"/>
  <c r="R27" i="10"/>
  <c r="R61" i="10" s="1"/>
  <c r="Q27" i="10"/>
  <c r="Q61" i="10" s="1"/>
  <c r="Q24" i="10"/>
  <c r="S17" i="10"/>
  <c r="R17" i="10"/>
  <c r="Q17" i="10"/>
  <c r="S14" i="10"/>
  <c r="R14" i="10"/>
  <c r="Q14" i="10"/>
  <c r="S6" i="10"/>
  <c r="S24" i="10" s="1"/>
  <c r="S63" i="10" s="1"/>
  <c r="R6" i="10"/>
  <c r="R24" i="10" s="1"/>
  <c r="R63" i="10" s="1"/>
  <c r="Q6" i="10"/>
  <c r="O58" i="10"/>
  <c r="N58" i="10"/>
  <c r="M58" i="10"/>
  <c r="O51" i="10"/>
  <c r="N51" i="10"/>
  <c r="M51" i="10"/>
  <c r="O45" i="10"/>
  <c r="N45" i="10"/>
  <c r="M45" i="10"/>
  <c r="O41" i="10"/>
  <c r="O61" i="10" s="1"/>
  <c r="N41" i="10"/>
  <c r="M41" i="10"/>
  <c r="O31" i="10"/>
  <c r="N31" i="10"/>
  <c r="M31" i="10"/>
  <c r="O27" i="10"/>
  <c r="N27" i="10"/>
  <c r="N61" i="10" s="1"/>
  <c r="M27" i="10"/>
  <c r="M61" i="10" s="1"/>
  <c r="O17" i="10"/>
  <c r="N17" i="10"/>
  <c r="M17" i="10"/>
  <c r="O14" i="10"/>
  <c r="N14" i="10"/>
  <c r="M14" i="10"/>
  <c r="O6" i="10"/>
  <c r="O24" i="10" s="1"/>
  <c r="N6" i="10"/>
  <c r="N24" i="10" s="1"/>
  <c r="N63" i="10" s="1"/>
  <c r="M6" i="10"/>
  <c r="M24" i="10" s="1"/>
  <c r="AU139" i="8"/>
  <c r="AT139" i="8"/>
  <c r="AS139" i="8"/>
  <c r="AU132" i="8"/>
  <c r="AU143" i="8" s="1"/>
  <c r="AT132" i="8"/>
  <c r="AT143" i="8" s="1"/>
  <c r="AS132" i="8"/>
  <c r="AS143" i="8" s="1"/>
  <c r="AU127" i="8"/>
  <c r="AT127" i="8"/>
  <c r="AS127" i="8"/>
  <c r="AU121" i="8"/>
  <c r="AU123" i="8" s="1"/>
  <c r="AT121" i="8"/>
  <c r="AS121" i="8"/>
  <c r="AS123" i="8" s="1"/>
  <c r="AU111" i="8"/>
  <c r="AT111" i="8"/>
  <c r="AT123" i="8" s="1"/>
  <c r="AS111" i="8"/>
  <c r="AS97" i="8"/>
  <c r="AU95" i="8"/>
  <c r="AT95" i="8"/>
  <c r="AT97" i="8" s="1"/>
  <c r="AS95" i="8"/>
  <c r="AU82" i="8"/>
  <c r="AU97" i="8" s="1"/>
  <c r="AT82" i="8"/>
  <c r="AS82" i="8"/>
  <c r="AQ139" i="8"/>
  <c r="AP139" i="8"/>
  <c r="AO139" i="8"/>
  <c r="AQ132" i="8"/>
  <c r="AQ143" i="8" s="1"/>
  <c r="AP132" i="8"/>
  <c r="AP143" i="8" s="1"/>
  <c r="AO132" i="8"/>
  <c r="AO143" i="8" s="1"/>
  <c r="AQ127" i="8"/>
  <c r="AP127" i="8"/>
  <c r="AO127" i="8"/>
  <c r="AQ121" i="8"/>
  <c r="AP121" i="8"/>
  <c r="AP123" i="8" s="1"/>
  <c r="AO121" i="8"/>
  <c r="AQ111" i="8"/>
  <c r="AQ123" i="8" s="1"/>
  <c r="AP111" i="8"/>
  <c r="AO111" i="8"/>
  <c r="AO123" i="8" s="1"/>
  <c r="AQ95" i="8"/>
  <c r="AQ97" i="8" s="1"/>
  <c r="AP95" i="8"/>
  <c r="AO95" i="8"/>
  <c r="AO97" i="8" s="1"/>
  <c r="AQ82" i="8"/>
  <c r="AP82" i="8"/>
  <c r="AP97" i="8" s="1"/>
  <c r="AO82" i="8"/>
  <c r="AM139" i="8"/>
  <c r="AL139" i="8"/>
  <c r="AK139" i="8"/>
  <c r="AM132" i="8"/>
  <c r="AM143" i="8" s="1"/>
  <c r="AM145" i="8" s="1"/>
  <c r="AL132" i="8"/>
  <c r="AL143" i="8" s="1"/>
  <c r="AL145" i="8" s="1"/>
  <c r="AK132" i="8"/>
  <c r="AK143" i="8" s="1"/>
  <c r="AM127" i="8"/>
  <c r="AL127" i="8"/>
  <c r="AK127" i="8"/>
  <c r="AM121" i="8"/>
  <c r="AM123" i="8" s="1"/>
  <c r="AL121" i="8"/>
  <c r="AL123" i="8" s="1"/>
  <c r="AK121" i="8"/>
  <c r="AK123" i="8" s="1"/>
  <c r="AM111" i="8"/>
  <c r="AL111" i="8"/>
  <c r="AK111" i="8"/>
  <c r="AM95" i="8"/>
  <c r="AM97" i="8" s="1"/>
  <c r="AL95" i="8"/>
  <c r="AL97" i="8" s="1"/>
  <c r="AK95" i="8"/>
  <c r="AK97" i="8" s="1"/>
  <c r="AM82" i="8"/>
  <c r="AL82" i="8"/>
  <c r="AK82" i="8"/>
  <c r="AI139" i="8"/>
  <c r="AH139" i="8"/>
  <c r="AG139" i="8"/>
  <c r="AI132" i="8"/>
  <c r="AI143" i="8" s="1"/>
  <c r="AI145" i="8" s="1"/>
  <c r="AH132" i="8"/>
  <c r="AH143" i="8" s="1"/>
  <c r="AG132" i="8"/>
  <c r="AG143" i="8" s="1"/>
  <c r="AI127" i="8"/>
  <c r="AH127" i="8"/>
  <c r="AG127" i="8"/>
  <c r="AI121" i="8"/>
  <c r="AI123" i="8" s="1"/>
  <c r="AH121" i="8"/>
  <c r="AH123" i="8" s="1"/>
  <c r="AG121" i="8"/>
  <c r="AG123" i="8" s="1"/>
  <c r="AI111" i="8"/>
  <c r="AH111" i="8"/>
  <c r="AG111" i="8"/>
  <c r="AG97" i="8"/>
  <c r="AI95" i="8"/>
  <c r="AI97" i="8" s="1"/>
  <c r="AH95" i="8"/>
  <c r="AH97" i="8" s="1"/>
  <c r="AG95" i="8"/>
  <c r="AI82" i="8"/>
  <c r="AH82" i="8"/>
  <c r="AG82" i="8"/>
  <c r="AE139" i="8"/>
  <c r="AD139" i="8"/>
  <c r="AC139" i="8"/>
  <c r="AE132" i="8"/>
  <c r="AE143" i="8" s="1"/>
  <c r="AD132" i="8"/>
  <c r="AD143" i="8" s="1"/>
  <c r="AC132" i="8"/>
  <c r="AC143" i="8" s="1"/>
  <c r="AC145" i="8" s="1"/>
  <c r="AE127" i="8"/>
  <c r="AD127" i="8"/>
  <c r="AC127" i="8"/>
  <c r="AE121" i="8"/>
  <c r="AE123" i="8" s="1"/>
  <c r="AD121" i="8"/>
  <c r="AD123" i="8" s="1"/>
  <c r="AC121" i="8"/>
  <c r="AC123" i="8" s="1"/>
  <c r="AE111" i="8"/>
  <c r="AD111" i="8"/>
  <c r="AC111" i="8"/>
  <c r="AC97" i="8"/>
  <c r="AE95" i="8"/>
  <c r="AE97" i="8" s="1"/>
  <c r="AD95" i="8"/>
  <c r="AD97" i="8" s="1"/>
  <c r="AC95" i="8"/>
  <c r="AE82" i="8"/>
  <c r="AD82" i="8"/>
  <c r="AC82" i="8"/>
  <c r="AA143" i="8"/>
  <c r="AA145" i="8" s="1"/>
  <c r="AA139" i="8"/>
  <c r="Z139" i="8"/>
  <c r="Y139" i="8"/>
  <c r="AA132" i="8"/>
  <c r="Z132" i="8"/>
  <c r="Z143" i="8" s="1"/>
  <c r="Z145" i="8" s="1"/>
  <c r="Y132" i="8"/>
  <c r="Y143" i="8" s="1"/>
  <c r="Y145" i="8" s="1"/>
  <c r="AA127" i="8"/>
  <c r="Z127" i="8"/>
  <c r="Y127" i="8"/>
  <c r="AA123" i="8"/>
  <c r="AA121" i="8"/>
  <c r="Z121" i="8"/>
  <c r="Z123" i="8" s="1"/>
  <c r="Y121" i="8"/>
  <c r="Y123" i="8" s="1"/>
  <c r="AA111" i="8"/>
  <c r="Z111" i="8"/>
  <c r="Y111" i="8"/>
  <c r="Y97" i="8"/>
  <c r="AA95" i="8"/>
  <c r="AA97" i="8" s="1"/>
  <c r="Z95" i="8"/>
  <c r="Z97" i="8" s="1"/>
  <c r="Y95" i="8"/>
  <c r="AA82" i="8"/>
  <c r="Z82" i="8"/>
  <c r="Y82" i="8"/>
  <c r="W139" i="8"/>
  <c r="V139" i="8"/>
  <c r="U139" i="8"/>
  <c r="W132" i="8"/>
  <c r="W143" i="8" s="1"/>
  <c r="V132" i="8"/>
  <c r="V143" i="8" s="1"/>
  <c r="U132" i="8"/>
  <c r="U143" i="8" s="1"/>
  <c r="W127" i="8"/>
  <c r="V127" i="8"/>
  <c r="U127" i="8"/>
  <c r="W121" i="8"/>
  <c r="W123" i="8" s="1"/>
  <c r="V121" i="8"/>
  <c r="V123" i="8" s="1"/>
  <c r="U121" i="8"/>
  <c r="U123" i="8" s="1"/>
  <c r="W111" i="8"/>
  <c r="V111" i="8"/>
  <c r="U111" i="8"/>
  <c r="U97" i="8"/>
  <c r="W95" i="8"/>
  <c r="W97" i="8" s="1"/>
  <c r="V95" i="8"/>
  <c r="V97" i="8" s="1"/>
  <c r="U95" i="8"/>
  <c r="W82" i="8"/>
  <c r="V82" i="8"/>
  <c r="U82" i="8"/>
  <c r="S143" i="8"/>
  <c r="S145" i="8" s="1"/>
  <c r="S139" i="8"/>
  <c r="R139" i="8"/>
  <c r="Q139" i="8"/>
  <c r="S132" i="8"/>
  <c r="R132" i="8"/>
  <c r="R143" i="8" s="1"/>
  <c r="R145" i="8" s="1"/>
  <c r="Q132" i="8"/>
  <c r="Q143" i="8" s="1"/>
  <c r="Q145" i="8" s="1"/>
  <c r="S127" i="8"/>
  <c r="R127" i="8"/>
  <c r="Q127" i="8"/>
  <c r="S123" i="8"/>
  <c r="S121" i="8"/>
  <c r="R121" i="8"/>
  <c r="R123" i="8" s="1"/>
  <c r="Q121" i="8"/>
  <c r="Q123" i="8" s="1"/>
  <c r="S111" i="8"/>
  <c r="R111" i="8"/>
  <c r="Q111" i="8"/>
  <c r="Q97" i="8"/>
  <c r="S95" i="8"/>
  <c r="S97" i="8" s="1"/>
  <c r="R95" i="8"/>
  <c r="R97" i="8" s="1"/>
  <c r="Q95" i="8"/>
  <c r="S82" i="8"/>
  <c r="R82" i="8"/>
  <c r="Q82" i="8"/>
  <c r="O139" i="8"/>
  <c r="N139" i="8"/>
  <c r="M139" i="8"/>
  <c r="O132" i="8"/>
  <c r="O143" i="8" s="1"/>
  <c r="O145" i="8" s="1"/>
  <c r="N132" i="8"/>
  <c r="N143" i="8" s="1"/>
  <c r="M132" i="8"/>
  <c r="O127" i="8"/>
  <c r="N127" i="8"/>
  <c r="M127" i="8"/>
  <c r="M143" i="8" s="1"/>
  <c r="M145" i="8" s="1"/>
  <c r="M123" i="8"/>
  <c r="O121" i="8"/>
  <c r="O123" i="8" s="1"/>
  <c r="N121" i="8"/>
  <c r="N123" i="8" s="1"/>
  <c r="M121" i="8"/>
  <c r="O111" i="8"/>
  <c r="N111" i="8"/>
  <c r="M111" i="8"/>
  <c r="N97" i="8"/>
  <c r="M97" i="8"/>
  <c r="O95" i="8"/>
  <c r="O97" i="8" s="1"/>
  <c r="N95" i="8"/>
  <c r="M95" i="8"/>
  <c r="O82" i="8"/>
  <c r="N82" i="8"/>
  <c r="M82" i="8"/>
  <c r="AU58" i="8"/>
  <c r="AT58" i="8"/>
  <c r="AS58" i="8"/>
  <c r="AU51" i="8"/>
  <c r="AT51" i="8"/>
  <c r="AS51" i="8"/>
  <c r="AU45" i="8"/>
  <c r="AT45" i="8"/>
  <c r="AS45" i="8"/>
  <c r="AU41" i="8"/>
  <c r="AT41" i="8"/>
  <c r="AS41" i="8"/>
  <c r="AU31" i="8"/>
  <c r="AT31" i="8"/>
  <c r="AS31" i="8"/>
  <c r="AU27" i="8"/>
  <c r="AU61" i="8" s="1"/>
  <c r="AT27" i="8"/>
  <c r="AT61" i="8" s="1"/>
  <c r="AS27" i="8"/>
  <c r="AS61" i="8" s="1"/>
  <c r="AS24" i="8"/>
  <c r="AU17" i="8"/>
  <c r="AT17" i="8"/>
  <c r="AS17" i="8"/>
  <c r="AU14" i="8"/>
  <c r="AT14" i="8"/>
  <c r="AS14" i="8"/>
  <c r="AU6" i="8"/>
  <c r="AU24" i="8" s="1"/>
  <c r="AU63" i="8" s="1"/>
  <c r="AT6" i="8"/>
  <c r="AT24" i="8" s="1"/>
  <c r="AT63" i="8" s="1"/>
  <c r="AS6" i="8"/>
  <c r="AQ58" i="8"/>
  <c r="AP58" i="8"/>
  <c r="AO58" i="8"/>
  <c r="AQ51" i="8"/>
  <c r="AP51" i="8"/>
  <c r="AO51" i="8"/>
  <c r="AQ45" i="8"/>
  <c r="AP45" i="8"/>
  <c r="AO45" i="8"/>
  <c r="AQ41" i="8"/>
  <c r="AP41" i="8"/>
  <c r="AO41" i="8"/>
  <c r="AQ31" i="8"/>
  <c r="AP31" i="8"/>
  <c r="AO31" i="8"/>
  <c r="AQ27" i="8"/>
  <c r="AQ61" i="8" s="1"/>
  <c r="AP27" i="8"/>
  <c r="AP61" i="8" s="1"/>
  <c r="AO27" i="8"/>
  <c r="AO61" i="8" s="1"/>
  <c r="AO24" i="8"/>
  <c r="AO63" i="8" s="1"/>
  <c r="AQ17" i="8"/>
  <c r="AP17" i="8"/>
  <c r="AO17" i="8"/>
  <c r="AQ14" i="8"/>
  <c r="AP14" i="8"/>
  <c r="AO14" i="8"/>
  <c r="AQ6" i="8"/>
  <c r="AQ24" i="8" s="1"/>
  <c r="AQ63" i="8" s="1"/>
  <c r="AP6" i="8"/>
  <c r="AP24" i="8" s="1"/>
  <c r="AP63" i="8" s="1"/>
  <c r="AO6" i="8"/>
  <c r="AM58" i="8"/>
  <c r="AL58" i="8"/>
  <c r="AK58" i="8"/>
  <c r="AM51" i="8"/>
  <c r="AL51" i="8"/>
  <c r="AK51" i="8"/>
  <c r="AM45" i="8"/>
  <c r="AL45" i="8"/>
  <c r="AK45" i="8"/>
  <c r="AM41" i="8"/>
  <c r="AL41" i="8"/>
  <c r="AK41" i="8"/>
  <c r="AM31" i="8"/>
  <c r="AL31" i="8"/>
  <c r="AK31" i="8"/>
  <c r="AM27" i="8"/>
  <c r="AM61" i="8" s="1"/>
  <c r="AL27" i="8"/>
  <c r="AL61" i="8" s="1"/>
  <c r="AK27" i="8"/>
  <c r="AK61" i="8" s="1"/>
  <c r="AK24" i="8"/>
  <c r="AK63" i="8" s="1"/>
  <c r="AM17" i="8"/>
  <c r="AL17" i="8"/>
  <c r="AK17" i="8"/>
  <c r="AM14" i="8"/>
  <c r="AL14" i="8"/>
  <c r="AK14" i="8"/>
  <c r="AM6" i="8"/>
  <c r="AM24" i="8" s="1"/>
  <c r="AM63" i="8" s="1"/>
  <c r="AL6" i="8"/>
  <c r="AL24" i="8" s="1"/>
  <c r="AL63" i="8" s="1"/>
  <c r="AK6" i="8"/>
  <c r="AI58" i="8"/>
  <c r="AH58" i="8"/>
  <c r="AG58" i="8"/>
  <c r="AI51" i="8"/>
  <c r="AH51" i="8"/>
  <c r="AG51" i="8"/>
  <c r="AI45" i="8"/>
  <c r="AH45" i="8"/>
  <c r="AG45" i="8"/>
  <c r="AI41" i="8"/>
  <c r="AI61" i="8" s="1"/>
  <c r="AH41" i="8"/>
  <c r="AG41" i="8"/>
  <c r="AI31" i="8"/>
  <c r="AH31" i="8"/>
  <c r="AG31" i="8"/>
  <c r="AI27" i="8"/>
  <c r="AH27" i="8"/>
  <c r="AH61" i="8" s="1"/>
  <c r="AG27" i="8"/>
  <c r="AG61" i="8" s="1"/>
  <c r="AI17" i="8"/>
  <c r="AH17" i="8"/>
  <c r="AG17" i="8"/>
  <c r="AI14" i="8"/>
  <c r="AH14" i="8"/>
  <c r="AG14" i="8"/>
  <c r="AI6" i="8"/>
  <c r="AI24" i="8" s="1"/>
  <c r="AH6" i="8"/>
  <c r="AH24" i="8" s="1"/>
  <c r="AH63" i="8" s="1"/>
  <c r="AG6" i="8"/>
  <c r="AG24" i="8" s="1"/>
  <c r="AE58" i="8"/>
  <c r="AD58" i="8"/>
  <c r="AC58" i="8"/>
  <c r="AE51" i="8"/>
  <c r="AD51" i="8"/>
  <c r="AC51" i="8"/>
  <c r="AE45" i="8"/>
  <c r="AD45" i="8"/>
  <c r="AC45" i="8"/>
  <c r="AE41" i="8"/>
  <c r="AD41" i="8"/>
  <c r="AC41" i="8"/>
  <c r="AE31" i="8"/>
  <c r="AD31" i="8"/>
  <c r="AC31" i="8"/>
  <c r="AE27" i="8"/>
  <c r="AE61" i="8" s="1"/>
  <c r="AD27" i="8"/>
  <c r="AD61" i="8" s="1"/>
  <c r="AC27" i="8"/>
  <c r="AC61" i="8" s="1"/>
  <c r="AC24" i="8"/>
  <c r="AC63" i="8" s="1"/>
  <c r="AE17" i="8"/>
  <c r="AD17" i="8"/>
  <c r="AC17" i="8"/>
  <c r="AE14" i="8"/>
  <c r="AD14" i="8"/>
  <c r="AC14" i="8"/>
  <c r="AE6" i="8"/>
  <c r="AE24" i="8" s="1"/>
  <c r="AE63" i="8" s="1"/>
  <c r="AD6" i="8"/>
  <c r="AD24" i="8" s="1"/>
  <c r="AD63" i="8" s="1"/>
  <c r="AC6" i="8"/>
  <c r="AA58" i="8"/>
  <c r="Z58" i="8"/>
  <c r="Y58" i="8"/>
  <c r="AA51" i="8"/>
  <c r="Z51" i="8"/>
  <c r="Y51" i="8"/>
  <c r="AA45" i="8"/>
  <c r="Z45" i="8"/>
  <c r="Y45" i="8"/>
  <c r="AA41" i="8"/>
  <c r="AA61" i="8" s="1"/>
  <c r="Z41" i="8"/>
  <c r="Y41" i="8"/>
  <c r="AA31" i="8"/>
  <c r="Z31" i="8"/>
  <c r="Y31" i="8"/>
  <c r="AA27" i="8"/>
  <c r="Z27" i="8"/>
  <c r="Z61" i="8" s="1"/>
  <c r="Y27" i="8"/>
  <c r="Y61" i="8" s="1"/>
  <c r="AA17" i="8"/>
  <c r="Z17" i="8"/>
  <c r="Y17" i="8"/>
  <c r="AA14" i="8"/>
  <c r="Z14" i="8"/>
  <c r="Y14" i="8"/>
  <c r="AA6" i="8"/>
  <c r="AA24" i="8" s="1"/>
  <c r="AA63" i="8" s="1"/>
  <c r="Z6" i="8"/>
  <c r="Z24" i="8" s="1"/>
  <c r="Z63" i="8" s="1"/>
  <c r="Y6" i="8"/>
  <c r="Y24" i="8" s="1"/>
  <c r="Y63" i="8" s="1"/>
  <c r="W58" i="8"/>
  <c r="V58" i="8"/>
  <c r="U58" i="8"/>
  <c r="W51" i="8"/>
  <c r="V51" i="8"/>
  <c r="U51" i="8"/>
  <c r="W45" i="8"/>
  <c r="V45" i="8"/>
  <c r="U45" i="8"/>
  <c r="W41" i="8"/>
  <c r="W61" i="8" s="1"/>
  <c r="V41" i="8"/>
  <c r="U41" i="8"/>
  <c r="W31" i="8"/>
  <c r="V31" i="8"/>
  <c r="U31" i="8"/>
  <c r="W27" i="8"/>
  <c r="V27" i="8"/>
  <c r="V61" i="8" s="1"/>
  <c r="U27" i="8"/>
  <c r="U61" i="8" s="1"/>
  <c r="W17" i="8"/>
  <c r="V17" i="8"/>
  <c r="U17" i="8"/>
  <c r="W14" i="8"/>
  <c r="V14" i="8"/>
  <c r="U14" i="8"/>
  <c r="W6" i="8"/>
  <c r="W24" i="8" s="1"/>
  <c r="W63" i="8" s="1"/>
  <c r="V6" i="8"/>
  <c r="V24" i="8" s="1"/>
  <c r="U6" i="8"/>
  <c r="U24" i="8" s="1"/>
  <c r="U63" i="8" s="1"/>
  <c r="S58" i="8"/>
  <c r="R58" i="8"/>
  <c r="Q58" i="8"/>
  <c r="S51" i="8"/>
  <c r="R51" i="8"/>
  <c r="Q51" i="8"/>
  <c r="S45" i="8"/>
  <c r="R45" i="8"/>
  <c r="Q45" i="8"/>
  <c r="S41" i="8"/>
  <c r="R41" i="8"/>
  <c r="Q41" i="8"/>
  <c r="S31" i="8"/>
  <c r="R31" i="8"/>
  <c r="Q31" i="8"/>
  <c r="S27" i="8"/>
  <c r="S61" i="8" s="1"/>
  <c r="R27" i="8"/>
  <c r="R61" i="8" s="1"/>
  <c r="Q27" i="8"/>
  <c r="Q61" i="8" s="1"/>
  <c r="Q24" i="8"/>
  <c r="Q63" i="8" s="1"/>
  <c r="S17" i="8"/>
  <c r="R17" i="8"/>
  <c r="Q17" i="8"/>
  <c r="S14" i="8"/>
  <c r="R14" i="8"/>
  <c r="Q14" i="8"/>
  <c r="S6" i="8"/>
  <c r="S24" i="8" s="1"/>
  <c r="S63" i="8" s="1"/>
  <c r="R6" i="8"/>
  <c r="R24" i="8" s="1"/>
  <c r="R63" i="8" s="1"/>
  <c r="Q6" i="8"/>
  <c r="O58" i="8"/>
  <c r="N58" i="8"/>
  <c r="M58" i="8"/>
  <c r="O51" i="8"/>
  <c r="N51" i="8"/>
  <c r="M51" i="8"/>
  <c r="O45" i="8"/>
  <c r="N45" i="8"/>
  <c r="M45" i="8"/>
  <c r="O41" i="8"/>
  <c r="N41" i="8"/>
  <c r="M41" i="8"/>
  <c r="O31" i="8"/>
  <c r="N31" i="8"/>
  <c r="M31" i="8"/>
  <c r="O27" i="8"/>
  <c r="O61" i="8" s="1"/>
  <c r="N27" i="8"/>
  <c r="N61" i="8" s="1"/>
  <c r="M27" i="8"/>
  <c r="M61" i="8" s="1"/>
  <c r="M24" i="8"/>
  <c r="O17" i="8"/>
  <c r="N17" i="8"/>
  <c r="M17" i="8"/>
  <c r="O14" i="8"/>
  <c r="N14" i="8"/>
  <c r="M14" i="8"/>
  <c r="O6" i="8"/>
  <c r="O24" i="8" s="1"/>
  <c r="N6" i="8"/>
  <c r="N24" i="8" s="1"/>
  <c r="N63" i="8" s="1"/>
  <c r="M6" i="8"/>
  <c r="AQ139" i="6"/>
  <c r="AP139" i="6"/>
  <c r="AO139" i="6"/>
  <c r="AQ132" i="6"/>
  <c r="AQ143" i="6" s="1"/>
  <c r="AP132" i="6"/>
  <c r="AP143" i="6" s="1"/>
  <c r="AO132" i="6"/>
  <c r="AQ127" i="6"/>
  <c r="AP127" i="6"/>
  <c r="AO127" i="6"/>
  <c r="AO143" i="6" s="1"/>
  <c r="AO145" i="6" s="1"/>
  <c r="AQ121" i="6"/>
  <c r="AQ123" i="6" s="1"/>
  <c r="AP121" i="6"/>
  <c r="AO121" i="6"/>
  <c r="AO123" i="6" s="1"/>
  <c r="AQ111" i="6"/>
  <c r="AP111" i="6"/>
  <c r="AP123" i="6" s="1"/>
  <c r="AO111" i="6"/>
  <c r="AO97" i="6"/>
  <c r="AQ95" i="6"/>
  <c r="AP95" i="6"/>
  <c r="AP97" i="6" s="1"/>
  <c r="AO95" i="6"/>
  <c r="AQ82" i="6"/>
  <c r="AQ97" i="6" s="1"/>
  <c r="AP82" i="6"/>
  <c r="AO82" i="6"/>
  <c r="AM143" i="6"/>
  <c r="AM145" i="6" s="1"/>
  <c r="AM139" i="6"/>
  <c r="AL139" i="6"/>
  <c r="AK139" i="6"/>
  <c r="AM132" i="6"/>
  <c r="AL132" i="6"/>
  <c r="AL143" i="6" s="1"/>
  <c r="AL145" i="6" s="1"/>
  <c r="AK132" i="6"/>
  <c r="AK143" i="6" s="1"/>
  <c r="AK145" i="6" s="1"/>
  <c r="AM127" i="6"/>
  <c r="AL127" i="6"/>
  <c r="AK127" i="6"/>
  <c r="AM123" i="6"/>
  <c r="AM121" i="6"/>
  <c r="AL121" i="6"/>
  <c r="AL123" i="6" s="1"/>
  <c r="AK121" i="6"/>
  <c r="AK123" i="6" s="1"/>
  <c r="AM111" i="6"/>
  <c r="AL111" i="6"/>
  <c r="AK111" i="6"/>
  <c r="AK97" i="6"/>
  <c r="AM95" i="6"/>
  <c r="AM97" i="6" s="1"/>
  <c r="AL95" i="6"/>
  <c r="AL97" i="6" s="1"/>
  <c r="AK95" i="6"/>
  <c r="AM82" i="6"/>
  <c r="AL82" i="6"/>
  <c r="AK82" i="6"/>
  <c r="AI139" i="6"/>
  <c r="AH139" i="6"/>
  <c r="AG139" i="6"/>
  <c r="AI132" i="6"/>
  <c r="AI143" i="6" s="1"/>
  <c r="AH132" i="6"/>
  <c r="AH143" i="6" s="1"/>
  <c r="AH145" i="6" s="1"/>
  <c r="AG132" i="6"/>
  <c r="AI127" i="6"/>
  <c r="AH127" i="6"/>
  <c r="AG127" i="6"/>
  <c r="AG143" i="6" s="1"/>
  <c r="AG145" i="6" s="1"/>
  <c r="AG123" i="6"/>
  <c r="AI121" i="6"/>
  <c r="AI123" i="6" s="1"/>
  <c r="AH121" i="6"/>
  <c r="AH123" i="6" s="1"/>
  <c r="AG121" i="6"/>
  <c r="AI111" i="6"/>
  <c r="AH111" i="6"/>
  <c r="AG111" i="6"/>
  <c r="AH97" i="6"/>
  <c r="AG97" i="6"/>
  <c r="AI95" i="6"/>
  <c r="AI97" i="6" s="1"/>
  <c r="AH95" i="6"/>
  <c r="AG95" i="6"/>
  <c r="AI82" i="6"/>
  <c r="AH82" i="6"/>
  <c r="AG82" i="6"/>
  <c r="AC143" i="6"/>
  <c r="AC145" i="6" s="1"/>
  <c r="AE139" i="6"/>
  <c r="AD139" i="6"/>
  <c r="AC139" i="6"/>
  <c r="AE132" i="6"/>
  <c r="AE143" i="6" s="1"/>
  <c r="AD132" i="6"/>
  <c r="AC132" i="6"/>
  <c r="AE127" i="6"/>
  <c r="AD127" i="6"/>
  <c r="AD143" i="6" s="1"/>
  <c r="AD145" i="6" s="1"/>
  <c r="AC127" i="6"/>
  <c r="AD123" i="6"/>
  <c r="AC123" i="6"/>
  <c r="AE121" i="6"/>
  <c r="AE123" i="6" s="1"/>
  <c r="AD121" i="6"/>
  <c r="AC121" i="6"/>
  <c r="AE111" i="6"/>
  <c r="AD111" i="6"/>
  <c r="AC111" i="6"/>
  <c r="AE97" i="6"/>
  <c r="AD97" i="6"/>
  <c r="AE95" i="6"/>
  <c r="AD95" i="6"/>
  <c r="AC95" i="6"/>
  <c r="AC97" i="6" s="1"/>
  <c r="AE82" i="6"/>
  <c r="AD82" i="6"/>
  <c r="AC82" i="6"/>
  <c r="AA139" i="6"/>
  <c r="Z139" i="6"/>
  <c r="Y139" i="6"/>
  <c r="AA132" i="6"/>
  <c r="AA143" i="6" s="1"/>
  <c r="Z132" i="6"/>
  <c r="Z143" i="6" s="1"/>
  <c r="Z145" i="6" s="1"/>
  <c r="Y132" i="6"/>
  <c r="Y143" i="6" s="1"/>
  <c r="Y145" i="6" s="1"/>
  <c r="AA127" i="6"/>
  <c r="Z127" i="6"/>
  <c r="Y127" i="6"/>
  <c r="AA121" i="6"/>
  <c r="Z121" i="6"/>
  <c r="Z123" i="6" s="1"/>
  <c r="Y121" i="6"/>
  <c r="AA111" i="6"/>
  <c r="AA123" i="6" s="1"/>
  <c r="Z111" i="6"/>
  <c r="Y111" i="6"/>
  <c r="Y123" i="6" s="1"/>
  <c r="AA95" i="6"/>
  <c r="AA97" i="6" s="1"/>
  <c r="Z95" i="6"/>
  <c r="Y95" i="6"/>
  <c r="Y97" i="6" s="1"/>
  <c r="AA82" i="6"/>
  <c r="Z82" i="6"/>
  <c r="Z97" i="6" s="1"/>
  <c r="Y82" i="6"/>
  <c r="W139" i="6"/>
  <c r="V139" i="6"/>
  <c r="U139" i="6"/>
  <c r="W132" i="6"/>
  <c r="W143" i="6" s="1"/>
  <c r="V132" i="6"/>
  <c r="V143" i="6" s="1"/>
  <c r="U132" i="6"/>
  <c r="U143" i="6" s="1"/>
  <c r="U145" i="6" s="1"/>
  <c r="W127" i="6"/>
  <c r="V127" i="6"/>
  <c r="U127" i="6"/>
  <c r="W121" i="6"/>
  <c r="W123" i="6" s="1"/>
  <c r="V121" i="6"/>
  <c r="V123" i="6" s="1"/>
  <c r="U121" i="6"/>
  <c r="U123" i="6" s="1"/>
  <c r="W111" i="6"/>
  <c r="V111" i="6"/>
  <c r="U111" i="6"/>
  <c r="U97" i="6"/>
  <c r="W95" i="6"/>
  <c r="W97" i="6" s="1"/>
  <c r="V95" i="6"/>
  <c r="V97" i="6" s="1"/>
  <c r="U95" i="6"/>
  <c r="W82" i="6"/>
  <c r="V82" i="6"/>
  <c r="U82" i="6"/>
  <c r="S139" i="6"/>
  <c r="R139" i="6"/>
  <c r="Q139" i="6"/>
  <c r="S132" i="6"/>
  <c r="S143" i="6" s="1"/>
  <c r="S145" i="6" s="1"/>
  <c r="R132" i="6"/>
  <c r="R143" i="6" s="1"/>
  <c r="R145" i="6" s="1"/>
  <c r="Q132" i="6"/>
  <c r="Q143" i="6" s="1"/>
  <c r="S127" i="6"/>
  <c r="R127" i="6"/>
  <c r="Q127" i="6"/>
  <c r="S121" i="6"/>
  <c r="S123" i="6" s="1"/>
  <c r="R121" i="6"/>
  <c r="R123" i="6" s="1"/>
  <c r="Q121" i="6"/>
  <c r="Q123" i="6" s="1"/>
  <c r="S111" i="6"/>
  <c r="R111" i="6"/>
  <c r="Q111" i="6"/>
  <c r="Q97" i="6"/>
  <c r="S95" i="6"/>
  <c r="S97" i="6" s="1"/>
  <c r="R95" i="6"/>
  <c r="R97" i="6" s="1"/>
  <c r="Q95" i="6"/>
  <c r="S82" i="6"/>
  <c r="R82" i="6"/>
  <c r="Q82" i="6"/>
  <c r="O139" i="6"/>
  <c r="N139" i="6"/>
  <c r="M139" i="6"/>
  <c r="O132" i="6"/>
  <c r="O143" i="6" s="1"/>
  <c r="N132" i="6"/>
  <c r="N143" i="6" s="1"/>
  <c r="M132" i="6"/>
  <c r="M143" i="6" s="1"/>
  <c r="O127" i="6"/>
  <c r="N127" i="6"/>
  <c r="M127" i="6"/>
  <c r="O121" i="6"/>
  <c r="N121" i="6"/>
  <c r="N123" i="6" s="1"/>
  <c r="M121" i="6"/>
  <c r="O111" i="6"/>
  <c r="O123" i="6" s="1"/>
  <c r="N111" i="6"/>
  <c r="M111" i="6"/>
  <c r="M123" i="6" s="1"/>
  <c r="O95" i="6"/>
  <c r="O97" i="6" s="1"/>
  <c r="N95" i="6"/>
  <c r="M95" i="6"/>
  <c r="M97" i="6" s="1"/>
  <c r="O82" i="6"/>
  <c r="N82" i="6"/>
  <c r="N97" i="6" s="1"/>
  <c r="M82" i="6"/>
  <c r="AQ58" i="6"/>
  <c r="AP58" i="6"/>
  <c r="AO58" i="6"/>
  <c r="AQ51" i="6"/>
  <c r="AP51" i="6"/>
  <c r="AO51" i="6"/>
  <c r="AQ45" i="6"/>
  <c r="AP45" i="6"/>
  <c r="AO45" i="6"/>
  <c r="AQ41" i="6"/>
  <c r="AP41" i="6"/>
  <c r="AO41" i="6"/>
  <c r="AO61" i="6" s="1"/>
  <c r="AQ31" i="6"/>
  <c r="AP31" i="6"/>
  <c r="AO31" i="6"/>
  <c r="AQ27" i="6"/>
  <c r="AQ61" i="6" s="1"/>
  <c r="AP27" i="6"/>
  <c r="AP61" i="6" s="1"/>
  <c r="AO27" i="6"/>
  <c r="AP24" i="6"/>
  <c r="AQ17" i="6"/>
  <c r="AP17" i="6"/>
  <c r="AO17" i="6"/>
  <c r="AQ14" i="6"/>
  <c r="AP14" i="6"/>
  <c r="AO14" i="6"/>
  <c r="AQ6" i="6"/>
  <c r="AQ24" i="6" s="1"/>
  <c r="AP6" i="6"/>
  <c r="AO6" i="6"/>
  <c r="AO24" i="6" s="1"/>
  <c r="AO63" i="6" s="1"/>
  <c r="AM58" i="6"/>
  <c r="AL58" i="6"/>
  <c r="AK58" i="6"/>
  <c r="AM51" i="6"/>
  <c r="AL51" i="6"/>
  <c r="AK51" i="6"/>
  <c r="AM45" i="6"/>
  <c r="AL45" i="6"/>
  <c r="AK45" i="6"/>
  <c r="AM41" i="6"/>
  <c r="AL41" i="6"/>
  <c r="AK41" i="6"/>
  <c r="AM31" i="6"/>
  <c r="AL31" i="6"/>
  <c r="AK31" i="6"/>
  <c r="AM27" i="6"/>
  <c r="AM61" i="6" s="1"/>
  <c r="AL27" i="6"/>
  <c r="AL61" i="6" s="1"/>
  <c r="AK27" i="6"/>
  <c r="AK61" i="6" s="1"/>
  <c r="AK24" i="6"/>
  <c r="AK63" i="6" s="1"/>
  <c r="AM17" i="6"/>
  <c r="AL17" i="6"/>
  <c r="AK17" i="6"/>
  <c r="AM14" i="6"/>
  <c r="AL14" i="6"/>
  <c r="AK14" i="6"/>
  <c r="AM6" i="6"/>
  <c r="AM24" i="6" s="1"/>
  <c r="AM63" i="6" s="1"/>
  <c r="AL6" i="6"/>
  <c r="AL24" i="6" s="1"/>
  <c r="AL63" i="6" s="1"/>
  <c r="AK6" i="6"/>
  <c r="AI58" i="6"/>
  <c r="AH58" i="6"/>
  <c r="AG58" i="6"/>
  <c r="AI51" i="6"/>
  <c r="AH51" i="6"/>
  <c r="AG51" i="6"/>
  <c r="AI45" i="6"/>
  <c r="AH45" i="6"/>
  <c r="AG45" i="6"/>
  <c r="AI41" i="6"/>
  <c r="AH41" i="6"/>
  <c r="AH61" i="6" s="1"/>
  <c r="AG41" i="6"/>
  <c r="AG61" i="6" s="1"/>
  <c r="AI31" i="6"/>
  <c r="AH31" i="6"/>
  <c r="AG31" i="6"/>
  <c r="AI27" i="6"/>
  <c r="AI61" i="6" s="1"/>
  <c r="AH27" i="6"/>
  <c r="AG27" i="6"/>
  <c r="AH24" i="6"/>
  <c r="AH63" i="6" s="1"/>
  <c r="AI17" i="6"/>
  <c r="AH17" i="6"/>
  <c r="AG17" i="6"/>
  <c r="AI14" i="6"/>
  <c r="AH14" i="6"/>
  <c r="AG14" i="6"/>
  <c r="AI6" i="6"/>
  <c r="AI24" i="6" s="1"/>
  <c r="AI63" i="6" s="1"/>
  <c r="AH6" i="6"/>
  <c r="AG6" i="6"/>
  <c r="AG24" i="6" s="1"/>
  <c r="AG63" i="6" s="1"/>
  <c r="AE58" i="6"/>
  <c r="AD58" i="6"/>
  <c r="AC58" i="6"/>
  <c r="AE51" i="6"/>
  <c r="AD51" i="6"/>
  <c r="AC51" i="6"/>
  <c r="AE45" i="6"/>
  <c r="AD45" i="6"/>
  <c r="AC45" i="6"/>
  <c r="AE41" i="6"/>
  <c r="AD41" i="6"/>
  <c r="AC41" i="6"/>
  <c r="AE31" i="6"/>
  <c r="AD31" i="6"/>
  <c r="AC31" i="6"/>
  <c r="AE27" i="6"/>
  <c r="AE61" i="6" s="1"/>
  <c r="AD27" i="6"/>
  <c r="AD61" i="6" s="1"/>
  <c r="AC27" i="6"/>
  <c r="AC61" i="6" s="1"/>
  <c r="AC24" i="6"/>
  <c r="AC63" i="6" s="1"/>
  <c r="AE17" i="6"/>
  <c r="AD17" i="6"/>
  <c r="AC17" i="6"/>
  <c r="AE14" i="6"/>
  <c r="AD14" i="6"/>
  <c r="AC14" i="6"/>
  <c r="AE6" i="6"/>
  <c r="AE24" i="6" s="1"/>
  <c r="AE63" i="6" s="1"/>
  <c r="AD6" i="6"/>
  <c r="AD24" i="6" s="1"/>
  <c r="AD63" i="6" s="1"/>
  <c r="AC6" i="6"/>
  <c r="AA58" i="6"/>
  <c r="Z58" i="6"/>
  <c r="Y58" i="6"/>
  <c r="AA51" i="6"/>
  <c r="Z51" i="6"/>
  <c r="Y51" i="6"/>
  <c r="AA45" i="6"/>
  <c r="Z45" i="6"/>
  <c r="Y45" i="6"/>
  <c r="AA41" i="6"/>
  <c r="Z41" i="6"/>
  <c r="Y41" i="6"/>
  <c r="AA31" i="6"/>
  <c r="Z31" i="6"/>
  <c r="Y31" i="6"/>
  <c r="AA27" i="6"/>
  <c r="AA61" i="6" s="1"/>
  <c r="Z27" i="6"/>
  <c r="Z61" i="6" s="1"/>
  <c r="Y27" i="6"/>
  <c r="Y61" i="6" s="1"/>
  <c r="Y24" i="6"/>
  <c r="Y63" i="6" s="1"/>
  <c r="AA17" i="6"/>
  <c r="Z17" i="6"/>
  <c r="Y17" i="6"/>
  <c r="AA14" i="6"/>
  <c r="Z14" i="6"/>
  <c r="Y14" i="6"/>
  <c r="AA6" i="6"/>
  <c r="AA24" i="6" s="1"/>
  <c r="AA63" i="6" s="1"/>
  <c r="Z6" i="6"/>
  <c r="Z24" i="6" s="1"/>
  <c r="Z63" i="6" s="1"/>
  <c r="Y6" i="6"/>
  <c r="W58" i="6"/>
  <c r="V58" i="6"/>
  <c r="U58" i="6"/>
  <c r="W51" i="6"/>
  <c r="V51" i="6"/>
  <c r="U51" i="6"/>
  <c r="W45" i="6"/>
  <c r="V45" i="6"/>
  <c r="U45" i="6"/>
  <c r="W41" i="6"/>
  <c r="W61" i="6" s="1"/>
  <c r="V41" i="6"/>
  <c r="U41" i="6"/>
  <c r="W31" i="6"/>
  <c r="V31" i="6"/>
  <c r="U31" i="6"/>
  <c r="W27" i="6"/>
  <c r="V27" i="6"/>
  <c r="V61" i="6" s="1"/>
  <c r="U27" i="6"/>
  <c r="U61" i="6" s="1"/>
  <c r="U24" i="6"/>
  <c r="U63" i="6" s="1"/>
  <c r="W17" i="6"/>
  <c r="V17" i="6"/>
  <c r="U17" i="6"/>
  <c r="W14" i="6"/>
  <c r="V14" i="6"/>
  <c r="U14" i="6"/>
  <c r="W6" i="6"/>
  <c r="W24" i="6" s="1"/>
  <c r="W63" i="6" s="1"/>
  <c r="V6" i="6"/>
  <c r="V24" i="6" s="1"/>
  <c r="V63" i="6" s="1"/>
  <c r="U6" i="6"/>
  <c r="S58" i="6"/>
  <c r="R58" i="6"/>
  <c r="Q58" i="6"/>
  <c r="S51" i="6"/>
  <c r="R51" i="6"/>
  <c r="Q51" i="6"/>
  <c r="S45" i="6"/>
  <c r="R45" i="6"/>
  <c r="Q45" i="6"/>
  <c r="S41" i="6"/>
  <c r="S61" i="6" s="1"/>
  <c r="R41" i="6"/>
  <c r="Q41" i="6"/>
  <c r="S31" i="6"/>
  <c r="R31" i="6"/>
  <c r="R61" i="6" s="1"/>
  <c r="Q31" i="6"/>
  <c r="S27" i="6"/>
  <c r="R27" i="6"/>
  <c r="Q27" i="6"/>
  <c r="Q61" i="6" s="1"/>
  <c r="S17" i="6"/>
  <c r="R17" i="6"/>
  <c r="Q17" i="6"/>
  <c r="S14" i="6"/>
  <c r="R14" i="6"/>
  <c r="R24" i="6" s="1"/>
  <c r="Q14" i="6"/>
  <c r="S6" i="6"/>
  <c r="S24" i="6" s="1"/>
  <c r="R6" i="6"/>
  <c r="Q6" i="6"/>
  <c r="Q24" i="6" s="1"/>
  <c r="O58" i="6"/>
  <c r="N58" i="6"/>
  <c r="M58" i="6"/>
  <c r="O51" i="6"/>
  <c r="N51" i="6"/>
  <c r="M51" i="6"/>
  <c r="O45" i="6"/>
  <c r="N45" i="6"/>
  <c r="M45" i="6"/>
  <c r="O41" i="6"/>
  <c r="O61" i="6" s="1"/>
  <c r="N41" i="6"/>
  <c r="M41" i="6"/>
  <c r="O31" i="6"/>
  <c r="N31" i="6"/>
  <c r="M31" i="6"/>
  <c r="O27" i="6"/>
  <c r="N27" i="6"/>
  <c r="N61" i="6" s="1"/>
  <c r="M27" i="6"/>
  <c r="M61" i="6" s="1"/>
  <c r="O17" i="6"/>
  <c r="N17" i="6"/>
  <c r="M17" i="6"/>
  <c r="O14" i="6"/>
  <c r="N14" i="6"/>
  <c r="M14" i="6"/>
  <c r="O6" i="6"/>
  <c r="O24" i="6" s="1"/>
  <c r="N6" i="6"/>
  <c r="N24" i="6" s="1"/>
  <c r="N63" i="6" s="1"/>
  <c r="M6" i="6"/>
  <c r="M24" i="6" s="1"/>
  <c r="M63" i="6" s="1"/>
  <c r="AU139" i="4"/>
  <c r="AT139" i="4"/>
  <c r="AS139" i="4"/>
  <c r="AU132" i="4"/>
  <c r="AU143" i="4" s="1"/>
  <c r="AU145" i="4" s="1"/>
  <c r="AT132" i="4"/>
  <c r="AT143" i="4" s="1"/>
  <c r="AS132" i="4"/>
  <c r="AU127" i="4"/>
  <c r="AT127" i="4"/>
  <c r="AS127" i="4"/>
  <c r="AS143" i="4" s="1"/>
  <c r="AU121" i="4"/>
  <c r="AU123" i="4" s="1"/>
  <c r="AT121" i="4"/>
  <c r="AS121" i="4"/>
  <c r="AS123" i="4" s="1"/>
  <c r="AU111" i="4"/>
  <c r="AT111" i="4"/>
  <c r="AT123" i="4" s="1"/>
  <c r="AS111" i="4"/>
  <c r="AS97" i="4"/>
  <c r="AU95" i="4"/>
  <c r="AT95" i="4"/>
  <c r="AT97" i="4" s="1"/>
  <c r="AS95" i="4"/>
  <c r="AU82" i="4"/>
  <c r="AU97" i="4" s="1"/>
  <c r="AT82" i="4"/>
  <c r="AS82" i="4"/>
  <c r="AQ143" i="4"/>
  <c r="AQ145" i="4" s="1"/>
  <c r="AQ139" i="4"/>
  <c r="AP139" i="4"/>
  <c r="AO139" i="4"/>
  <c r="AQ132" i="4"/>
  <c r="AP132" i="4"/>
  <c r="AP143" i="4" s="1"/>
  <c r="AP145" i="4" s="1"/>
  <c r="AO132" i="4"/>
  <c r="AO143" i="4" s="1"/>
  <c r="AO145" i="4" s="1"/>
  <c r="AQ127" i="4"/>
  <c r="AP127" i="4"/>
  <c r="AO127" i="4"/>
  <c r="AQ123" i="4"/>
  <c r="AQ121" i="4"/>
  <c r="AP121" i="4"/>
  <c r="AP123" i="4" s="1"/>
  <c r="AO121" i="4"/>
  <c r="AO123" i="4" s="1"/>
  <c r="AQ111" i="4"/>
  <c r="AP111" i="4"/>
  <c r="AO111" i="4"/>
  <c r="AQ95" i="4"/>
  <c r="AQ97" i="4" s="1"/>
  <c r="AP95" i="4"/>
  <c r="AP97" i="4" s="1"/>
  <c r="AO95" i="4"/>
  <c r="AO97" i="4" s="1"/>
  <c r="AQ82" i="4"/>
  <c r="AP82" i="4"/>
  <c r="AO82" i="4"/>
  <c r="AM143" i="4"/>
  <c r="AM145" i="4" s="1"/>
  <c r="AM139" i="4"/>
  <c r="AL139" i="4"/>
  <c r="AK139" i="4"/>
  <c r="AM132" i="4"/>
  <c r="AL132" i="4"/>
  <c r="AL143" i="4" s="1"/>
  <c r="AL145" i="4" s="1"/>
  <c r="AK132" i="4"/>
  <c r="AK143" i="4" s="1"/>
  <c r="AM127" i="4"/>
  <c r="AL127" i="4"/>
  <c r="AK127" i="4"/>
  <c r="AM123" i="4"/>
  <c r="AM121" i="4"/>
  <c r="AL121" i="4"/>
  <c r="AL123" i="4" s="1"/>
  <c r="AK121" i="4"/>
  <c r="AK123" i="4" s="1"/>
  <c r="AM111" i="4"/>
  <c r="AL111" i="4"/>
  <c r="AK111" i="4"/>
  <c r="AM95" i="4"/>
  <c r="AM97" i="4" s="1"/>
  <c r="AL95" i="4"/>
  <c r="AL97" i="4" s="1"/>
  <c r="AK95" i="4"/>
  <c r="AK97" i="4" s="1"/>
  <c r="AM82" i="4"/>
  <c r="AL82" i="4"/>
  <c r="AK82" i="4"/>
  <c r="AI143" i="4"/>
  <c r="AI145" i="4" s="1"/>
  <c r="AI139" i="4"/>
  <c r="AH139" i="4"/>
  <c r="AG139" i="4"/>
  <c r="AI132" i="4"/>
  <c r="AH132" i="4"/>
  <c r="AH143" i="4" s="1"/>
  <c r="AG132" i="4"/>
  <c r="AG143" i="4" s="1"/>
  <c r="AI127" i="4"/>
  <c r="AH127" i="4"/>
  <c r="AG127" i="4"/>
  <c r="AI123" i="4"/>
  <c r="AI121" i="4"/>
  <c r="AH121" i="4"/>
  <c r="AH123" i="4" s="1"/>
  <c r="AG121" i="4"/>
  <c r="AG123" i="4" s="1"/>
  <c r="AI111" i="4"/>
  <c r="AH111" i="4"/>
  <c r="AG111" i="4"/>
  <c r="AG97" i="4"/>
  <c r="AI95" i="4"/>
  <c r="AI97" i="4" s="1"/>
  <c r="AH95" i="4"/>
  <c r="AH97" i="4" s="1"/>
  <c r="AG95" i="4"/>
  <c r="AI82" i="4"/>
  <c r="AH82" i="4"/>
  <c r="AG82" i="4"/>
  <c r="AE143" i="4"/>
  <c r="AE145" i="4" s="1"/>
  <c r="AE139" i="4"/>
  <c r="AD139" i="4"/>
  <c r="AC139" i="4"/>
  <c r="AE132" i="4"/>
  <c r="AD132" i="4"/>
  <c r="AD143" i="4" s="1"/>
  <c r="AD145" i="4" s="1"/>
  <c r="AC132" i="4"/>
  <c r="AC143" i="4" s="1"/>
  <c r="AC145" i="4" s="1"/>
  <c r="AE127" i="4"/>
  <c r="AD127" i="4"/>
  <c r="AC127" i="4"/>
  <c r="AE123" i="4"/>
  <c r="AE121" i="4"/>
  <c r="AD121" i="4"/>
  <c r="AD123" i="4" s="1"/>
  <c r="AC121" i="4"/>
  <c r="AC123" i="4" s="1"/>
  <c r="AE111" i="4"/>
  <c r="AD111" i="4"/>
  <c r="AC111" i="4"/>
  <c r="AC97" i="4"/>
  <c r="AE95" i="4"/>
  <c r="AE97" i="4" s="1"/>
  <c r="AD95" i="4"/>
  <c r="AD97" i="4" s="1"/>
  <c r="AC95" i="4"/>
  <c r="AE82" i="4"/>
  <c r="AD82" i="4"/>
  <c r="AC82" i="4"/>
  <c r="AU58" i="4"/>
  <c r="AT58" i="4"/>
  <c r="AS58" i="4"/>
  <c r="AU51" i="4"/>
  <c r="AT51" i="4"/>
  <c r="AS51" i="4"/>
  <c r="AU45" i="4"/>
  <c r="AT45" i="4"/>
  <c r="AS45" i="4"/>
  <c r="AU41" i="4"/>
  <c r="AU61" i="4" s="1"/>
  <c r="AT41" i="4"/>
  <c r="AS41" i="4"/>
  <c r="AU31" i="4"/>
  <c r="AT31" i="4"/>
  <c r="AS31" i="4"/>
  <c r="AU27" i="4"/>
  <c r="AT27" i="4"/>
  <c r="AT61" i="4" s="1"/>
  <c r="AS27" i="4"/>
  <c r="AS61" i="4" s="1"/>
  <c r="AU17" i="4"/>
  <c r="AT17" i="4"/>
  <c r="AS17" i="4"/>
  <c r="AU14" i="4"/>
  <c r="AT14" i="4"/>
  <c r="AS14" i="4"/>
  <c r="AU6" i="4"/>
  <c r="AU24" i="4" s="1"/>
  <c r="AU63" i="4" s="1"/>
  <c r="AT6" i="4"/>
  <c r="AT24" i="4" s="1"/>
  <c r="AT63" i="4" s="1"/>
  <c r="AS6" i="4"/>
  <c r="AS24" i="4" s="1"/>
  <c r="AQ58" i="4"/>
  <c r="AP58" i="4"/>
  <c r="AO58" i="4"/>
  <c r="AQ51" i="4"/>
  <c r="AP51" i="4"/>
  <c r="AO51" i="4"/>
  <c r="AQ45" i="4"/>
  <c r="AP45" i="4"/>
  <c r="AO45" i="4"/>
  <c r="AQ41" i="4"/>
  <c r="AP41" i="4"/>
  <c r="AO41" i="4"/>
  <c r="AQ31" i="4"/>
  <c r="AP31" i="4"/>
  <c r="AP61" i="4" s="1"/>
  <c r="AO31" i="4"/>
  <c r="AQ27" i="4"/>
  <c r="AQ61" i="4" s="1"/>
  <c r="AP27" i="4"/>
  <c r="AO27" i="4"/>
  <c r="AO61" i="4" s="1"/>
  <c r="AP24" i="4"/>
  <c r="AQ17" i="4"/>
  <c r="AP17" i="4"/>
  <c r="AO17" i="4"/>
  <c r="AQ14" i="4"/>
  <c r="AP14" i="4"/>
  <c r="AO14" i="4"/>
  <c r="AQ6" i="4"/>
  <c r="AQ24" i="4" s="1"/>
  <c r="AP6" i="4"/>
  <c r="AO6" i="4"/>
  <c r="AO24" i="4" s="1"/>
  <c r="AO63" i="4" s="1"/>
  <c r="AM58" i="4"/>
  <c r="AL58" i="4"/>
  <c r="AK58" i="4"/>
  <c r="AM51" i="4"/>
  <c r="AL51" i="4"/>
  <c r="AK51" i="4"/>
  <c r="AM45" i="4"/>
  <c r="AL45" i="4"/>
  <c r="AK45" i="4"/>
  <c r="AM41" i="4"/>
  <c r="AL41" i="4"/>
  <c r="AK41" i="4"/>
  <c r="AM31" i="4"/>
  <c r="AL31" i="4"/>
  <c r="AL61" i="4" s="1"/>
  <c r="AK31" i="4"/>
  <c r="AM27" i="4"/>
  <c r="AM61" i="4" s="1"/>
  <c r="AL27" i="4"/>
  <c r="AK27" i="4"/>
  <c r="AK61" i="4" s="1"/>
  <c r="AM17" i="4"/>
  <c r="AL17" i="4"/>
  <c r="AK17" i="4"/>
  <c r="AM14" i="4"/>
  <c r="AL14" i="4"/>
  <c r="AL24" i="4" s="1"/>
  <c r="AK14" i="4"/>
  <c r="AM6" i="4"/>
  <c r="AM24" i="4" s="1"/>
  <c r="AL6" i="4"/>
  <c r="AK6" i="4"/>
  <c r="AK24" i="4" s="1"/>
  <c r="AI58" i="4"/>
  <c r="AH58" i="4"/>
  <c r="AG58" i="4"/>
  <c r="AI51" i="4"/>
  <c r="AH51" i="4"/>
  <c r="AG51" i="4"/>
  <c r="AI45" i="4"/>
  <c r="AH45" i="4"/>
  <c r="AG45" i="4"/>
  <c r="AI41" i="4"/>
  <c r="AI61" i="4" s="1"/>
  <c r="AH41" i="4"/>
  <c r="AG41" i="4"/>
  <c r="AI31" i="4"/>
  <c r="AH31" i="4"/>
  <c r="AG31" i="4"/>
  <c r="AI27" i="4"/>
  <c r="AH27" i="4"/>
  <c r="AH61" i="4" s="1"/>
  <c r="AG27" i="4"/>
  <c r="AG61" i="4" s="1"/>
  <c r="AI17" i="4"/>
  <c r="AH17" i="4"/>
  <c r="AG17" i="4"/>
  <c r="AI14" i="4"/>
  <c r="AH14" i="4"/>
  <c r="AG14" i="4"/>
  <c r="AI6" i="4"/>
  <c r="AI24" i="4" s="1"/>
  <c r="AI63" i="4" s="1"/>
  <c r="AH6" i="4"/>
  <c r="AH24" i="4" s="1"/>
  <c r="AH63" i="4" s="1"/>
  <c r="AG6" i="4"/>
  <c r="AG24" i="4" s="1"/>
  <c r="AE58" i="4"/>
  <c r="AD58" i="4"/>
  <c r="AC58" i="4"/>
  <c r="AE51" i="4"/>
  <c r="AD51" i="4"/>
  <c r="AC51" i="4"/>
  <c r="AE45" i="4"/>
  <c r="AD45" i="4"/>
  <c r="AC45" i="4"/>
  <c r="AE41" i="4"/>
  <c r="AE61" i="4" s="1"/>
  <c r="AD41" i="4"/>
  <c r="AC41" i="4"/>
  <c r="AE31" i="4"/>
  <c r="AD31" i="4"/>
  <c r="AC31" i="4"/>
  <c r="AE27" i="4"/>
  <c r="AD27" i="4"/>
  <c r="AD61" i="4" s="1"/>
  <c r="AC27" i="4"/>
  <c r="AC61" i="4" s="1"/>
  <c r="AE17" i="4"/>
  <c r="AD17" i="4"/>
  <c r="AC17" i="4"/>
  <c r="AE14" i="4"/>
  <c r="AD14" i="4"/>
  <c r="AC14" i="4"/>
  <c r="AE6" i="4"/>
  <c r="AE24" i="4" s="1"/>
  <c r="AE63" i="4" s="1"/>
  <c r="AD6" i="4"/>
  <c r="AD24" i="4" s="1"/>
  <c r="AD63" i="4" s="1"/>
  <c r="AC6" i="4"/>
  <c r="AC24" i="4" s="1"/>
  <c r="AA58" i="4"/>
  <c r="Z58" i="4"/>
  <c r="Y58" i="4"/>
  <c r="AA51" i="4"/>
  <c r="Z51" i="4"/>
  <c r="Y51" i="4"/>
  <c r="AA45" i="4"/>
  <c r="Z45" i="4"/>
  <c r="Y45" i="4"/>
  <c r="AA41" i="4"/>
  <c r="AA61" i="4" s="1"/>
  <c r="Z41" i="4"/>
  <c r="Y41" i="4"/>
  <c r="AA31" i="4"/>
  <c r="Z31" i="4"/>
  <c r="Y31" i="4"/>
  <c r="AA27" i="4"/>
  <c r="Z27" i="4"/>
  <c r="Z61" i="4" s="1"/>
  <c r="Y27" i="4"/>
  <c r="Y61" i="4" s="1"/>
  <c r="AA17" i="4"/>
  <c r="Z17" i="4"/>
  <c r="Y17" i="4"/>
  <c r="AA14" i="4"/>
  <c r="Z14" i="4"/>
  <c r="Y14" i="4"/>
  <c r="AA6" i="4"/>
  <c r="AA24" i="4" s="1"/>
  <c r="Z6" i="4"/>
  <c r="Z24" i="4" s="1"/>
  <c r="Z63" i="4" s="1"/>
  <c r="Y6" i="4"/>
  <c r="Y24" i="4" s="1"/>
  <c r="I27" i="13"/>
  <c r="H27" i="13"/>
  <c r="AS145" i="12" l="1"/>
  <c r="AT145" i="12"/>
  <c r="AO145" i="12"/>
  <c r="AP145" i="12"/>
  <c r="AG145" i="12"/>
  <c r="AC145" i="12"/>
  <c r="Y145" i="12"/>
  <c r="Z145" i="12"/>
  <c r="U145" i="12"/>
  <c r="R145" i="12"/>
  <c r="M145" i="12"/>
  <c r="N145" i="12"/>
  <c r="AS63" i="12"/>
  <c r="AO63" i="12"/>
  <c r="AM63" i="12"/>
  <c r="AG63" i="12"/>
  <c r="AE63" i="12"/>
  <c r="Y63" i="12"/>
  <c r="AA63" i="12"/>
  <c r="W63" i="12"/>
  <c r="Q63" i="12"/>
  <c r="S63" i="12"/>
  <c r="N63" i="12"/>
  <c r="M63" i="12"/>
  <c r="O63" i="12"/>
  <c r="AS145" i="10"/>
  <c r="AO145" i="10"/>
  <c r="AM145" i="10"/>
  <c r="AG145" i="10"/>
  <c r="AC145" i="10"/>
  <c r="AD145" i="10"/>
  <c r="Y145" i="10"/>
  <c r="U145" i="10"/>
  <c r="R145" i="10"/>
  <c r="N145" i="10"/>
  <c r="AM63" i="10"/>
  <c r="AG63" i="10"/>
  <c r="AC63" i="10"/>
  <c r="AE63" i="10"/>
  <c r="U63" i="10"/>
  <c r="W63" i="10"/>
  <c r="Q63" i="10"/>
  <c r="M63" i="10"/>
  <c r="O63" i="10"/>
  <c r="AU145" i="8"/>
  <c r="AS145" i="8"/>
  <c r="AT145" i="8"/>
  <c r="AQ145" i="8"/>
  <c r="AO145" i="8"/>
  <c r="AP145" i="8"/>
  <c r="AK145" i="8"/>
  <c r="AG145" i="8"/>
  <c r="AH145" i="8"/>
  <c r="AE145" i="8"/>
  <c r="AD145" i="8"/>
  <c r="W145" i="8"/>
  <c r="U145" i="8"/>
  <c r="V145" i="8"/>
  <c r="N145" i="8"/>
  <c r="AS63" i="8"/>
  <c r="AG63" i="8"/>
  <c r="AI63" i="8"/>
  <c r="V63" i="8"/>
  <c r="M63" i="8"/>
  <c r="O63" i="8"/>
  <c r="AQ145" i="6"/>
  <c r="AP145" i="6"/>
  <c r="AI145" i="6"/>
  <c r="AE145" i="6"/>
  <c r="AA145" i="6"/>
  <c r="V145" i="6"/>
  <c r="W145" i="6"/>
  <c r="Q145" i="6"/>
  <c r="O145" i="6"/>
  <c r="M145" i="6"/>
  <c r="N145" i="6"/>
  <c r="AP63" i="6"/>
  <c r="AQ63" i="6"/>
  <c r="Q63" i="6"/>
  <c r="R63" i="6"/>
  <c r="S63" i="6"/>
  <c r="O63" i="6"/>
  <c r="AS145" i="4"/>
  <c r="AT145" i="4"/>
  <c r="AK145" i="4"/>
  <c r="AG145" i="4"/>
  <c r="AH145" i="4"/>
  <c r="AS63" i="4"/>
  <c r="AP63" i="4"/>
  <c r="AQ63" i="4"/>
  <c r="AK63" i="4"/>
  <c r="AL63" i="4"/>
  <c r="AM63" i="4"/>
  <c r="AG63" i="4"/>
  <c r="AC63" i="4"/>
  <c r="Y63" i="4"/>
  <c r="AA63" i="4"/>
  <c r="J143" i="14"/>
  <c r="J132" i="14"/>
  <c r="J134" i="14"/>
  <c r="J133" i="14"/>
  <c r="J128" i="14"/>
  <c r="J127" i="14"/>
  <c r="J123" i="14"/>
  <c r="J145" i="14" s="1"/>
  <c r="J121" i="14"/>
  <c r="J119" i="14"/>
  <c r="J118" i="14"/>
  <c r="J117" i="14"/>
  <c r="J116" i="14"/>
  <c r="J115" i="14"/>
  <c r="J114" i="14"/>
  <c r="J111" i="14"/>
  <c r="J109" i="14"/>
  <c r="J108" i="14"/>
  <c r="J107" i="14"/>
  <c r="J106" i="14"/>
  <c r="J105" i="14"/>
  <c r="J104" i="14"/>
  <c r="J103" i="14"/>
  <c r="J102" i="14"/>
  <c r="K123" i="14"/>
  <c r="K121" i="14"/>
  <c r="K143" i="14"/>
  <c r="K132" i="14"/>
  <c r="K134" i="14"/>
  <c r="K133" i="14"/>
  <c r="K128" i="14"/>
  <c r="K127" i="14"/>
  <c r="K116" i="14"/>
  <c r="K111" i="14"/>
  <c r="K109" i="14"/>
  <c r="K108" i="14"/>
  <c r="K107" i="14"/>
  <c r="K106" i="14"/>
  <c r="K105" i="14"/>
  <c r="K104" i="14"/>
  <c r="K103" i="14"/>
  <c r="K102" i="14"/>
  <c r="I132" i="14"/>
  <c r="I134" i="14"/>
  <c r="I133" i="14"/>
  <c r="I130" i="14"/>
  <c r="I129" i="14"/>
  <c r="I128" i="14"/>
  <c r="I123" i="14"/>
  <c r="I121" i="14"/>
  <c r="I119" i="14"/>
  <c r="I118" i="14"/>
  <c r="I117" i="14"/>
  <c r="I116" i="14"/>
  <c r="I115" i="14"/>
  <c r="I114" i="14"/>
  <c r="I111" i="14"/>
  <c r="I109" i="14"/>
  <c r="I108" i="14"/>
  <c r="I107" i="14"/>
  <c r="I106" i="14"/>
  <c r="I105" i="14"/>
  <c r="I104" i="14"/>
  <c r="I103" i="14"/>
  <c r="I102" i="14"/>
  <c r="I97" i="14"/>
  <c r="I95" i="14"/>
  <c r="I93" i="14"/>
  <c r="I92" i="14"/>
  <c r="I91" i="14"/>
  <c r="I90" i="14"/>
  <c r="I89" i="14"/>
  <c r="I88" i="14"/>
  <c r="I87" i="14"/>
  <c r="I86" i="14"/>
  <c r="I85" i="14"/>
  <c r="I82" i="14"/>
  <c r="I80" i="14"/>
  <c r="I79" i="14"/>
  <c r="I78" i="14"/>
  <c r="I77" i="14"/>
  <c r="I76" i="14"/>
  <c r="I75" i="14"/>
  <c r="I74" i="14"/>
  <c r="J95" i="14"/>
  <c r="J93" i="14"/>
  <c r="J92" i="14"/>
  <c r="J91" i="14"/>
  <c r="J90" i="14"/>
  <c r="J89" i="14"/>
  <c r="J88" i="14"/>
  <c r="J87" i="14"/>
  <c r="J86" i="14"/>
  <c r="J85" i="14"/>
  <c r="J82" i="14"/>
  <c r="J97" i="14" s="1"/>
  <c r="J80" i="14"/>
  <c r="J79" i="14"/>
  <c r="J78" i="14"/>
  <c r="J77" i="14"/>
  <c r="J76" i="14"/>
  <c r="J75" i="14"/>
  <c r="J74" i="14"/>
  <c r="K95" i="14"/>
  <c r="K93" i="14"/>
  <c r="K92" i="14"/>
  <c r="K91" i="14"/>
  <c r="K90" i="14"/>
  <c r="K89" i="14"/>
  <c r="K88" i="14"/>
  <c r="K87" i="14"/>
  <c r="K86" i="14"/>
  <c r="K85" i="14"/>
  <c r="K82" i="14"/>
  <c r="K97" i="14" s="1"/>
  <c r="K80" i="14"/>
  <c r="K79" i="14"/>
  <c r="K78" i="14"/>
  <c r="K77" i="14"/>
  <c r="K76" i="14"/>
  <c r="K75" i="14"/>
  <c r="K74" i="14"/>
  <c r="I51" i="14"/>
  <c r="I52" i="14"/>
  <c r="I45" i="14"/>
  <c r="I46" i="14"/>
  <c r="I41" i="14"/>
  <c r="I44" i="14"/>
  <c r="I31" i="14"/>
  <c r="I35" i="14"/>
  <c r="I34" i="14"/>
  <c r="I33" i="14"/>
  <c r="I32" i="14"/>
  <c r="I27" i="14"/>
  <c r="I61" i="14" s="1"/>
  <c r="I63" i="14" s="1"/>
  <c r="I30" i="14"/>
  <c r="I29" i="14"/>
  <c r="I28" i="14"/>
  <c r="I14" i="14"/>
  <c r="I15" i="14"/>
  <c r="I6" i="14"/>
  <c r="I24" i="14" s="1"/>
  <c r="I13" i="14"/>
  <c r="I12" i="14"/>
  <c r="I11" i="14"/>
  <c r="I10" i="14"/>
  <c r="I9" i="14"/>
  <c r="I8" i="14"/>
  <c r="I7" i="14"/>
  <c r="J51" i="14"/>
  <c r="J52" i="14"/>
  <c r="J45" i="14"/>
  <c r="J46" i="14"/>
  <c r="J41" i="14"/>
  <c r="J44" i="14"/>
  <c r="J31" i="14"/>
  <c r="J35" i="14"/>
  <c r="J34" i="14"/>
  <c r="J33" i="14"/>
  <c r="J32" i="14"/>
  <c r="J27" i="14"/>
  <c r="J61" i="14" s="1"/>
  <c r="J63" i="14" s="1"/>
  <c r="J30" i="14"/>
  <c r="J29" i="14"/>
  <c r="J28" i="14"/>
  <c r="J24" i="14"/>
  <c r="J14" i="14"/>
  <c r="J15" i="14"/>
  <c r="J6" i="14"/>
  <c r="J13" i="14"/>
  <c r="J12" i="14"/>
  <c r="J11" i="14"/>
  <c r="J10" i="14"/>
  <c r="J9" i="14"/>
  <c r="J8" i="14"/>
  <c r="J7" i="14"/>
  <c r="K52" i="14"/>
  <c r="K51" i="14"/>
  <c r="K46" i="14"/>
  <c r="K45" i="14"/>
  <c r="K41" i="14"/>
  <c r="K44" i="14"/>
  <c r="K27" i="14"/>
  <c r="K35" i="14"/>
  <c r="K34" i="14"/>
  <c r="K33" i="14"/>
  <c r="K32" i="14"/>
  <c r="K31" i="14"/>
  <c r="K61" i="14" s="1"/>
  <c r="K30" i="14"/>
  <c r="K29" i="14"/>
  <c r="K28" i="14"/>
  <c r="K24" i="14"/>
  <c r="K63" i="14" s="1"/>
  <c r="K15" i="14"/>
  <c r="K14" i="14"/>
  <c r="K6" i="14"/>
  <c r="K13" i="14"/>
  <c r="K12" i="14"/>
  <c r="K11" i="14"/>
  <c r="K10" i="14"/>
  <c r="K9" i="14"/>
  <c r="K8" i="14"/>
  <c r="K7" i="14"/>
  <c r="K145" i="14" l="1"/>
  <c r="Q149" i="2"/>
  <c r="Q148" i="2"/>
  <c r="K148" i="2" l="1"/>
  <c r="E83" i="2" l="1"/>
  <c r="E148" i="2" l="1"/>
  <c r="AE145" i="14" l="1"/>
  <c r="AD145" i="14"/>
  <c r="AC145" i="14"/>
  <c r="AA145" i="14"/>
  <c r="Z145" i="14"/>
  <c r="Y145" i="14"/>
  <c r="W145" i="14"/>
  <c r="V145" i="14"/>
  <c r="U145" i="14"/>
  <c r="S145" i="14"/>
  <c r="R145" i="14"/>
  <c r="Q145" i="14"/>
  <c r="O145" i="14"/>
  <c r="N145" i="14"/>
  <c r="M145" i="14"/>
  <c r="AE143" i="14"/>
  <c r="AD143" i="14"/>
  <c r="AC143" i="14"/>
  <c r="AA143" i="14"/>
  <c r="Z143" i="14"/>
  <c r="Y143" i="14"/>
  <c r="W143" i="14"/>
  <c r="V143" i="14"/>
  <c r="U143" i="14"/>
  <c r="S143" i="14"/>
  <c r="R143" i="14"/>
  <c r="Q143" i="14"/>
  <c r="O143" i="14"/>
  <c r="N143" i="14"/>
  <c r="M143" i="14"/>
  <c r="AE141" i="14"/>
  <c r="AD141" i="14"/>
  <c r="AC141" i="14"/>
  <c r="AA141" i="14"/>
  <c r="Z141" i="14"/>
  <c r="Y141" i="14"/>
  <c r="W141" i="14"/>
  <c r="V141" i="14"/>
  <c r="U141" i="14"/>
  <c r="S141" i="14"/>
  <c r="R141" i="14"/>
  <c r="Q141" i="14"/>
  <c r="O141" i="14"/>
  <c r="N141" i="14"/>
  <c r="M141" i="14"/>
  <c r="K141" i="14"/>
  <c r="J141" i="14"/>
  <c r="I141" i="14"/>
  <c r="AE140" i="14"/>
  <c r="AD140" i="14"/>
  <c r="AC140" i="14"/>
  <c r="AA140" i="14"/>
  <c r="Z140" i="14"/>
  <c r="Y140" i="14"/>
  <c r="W140" i="14"/>
  <c r="V140" i="14"/>
  <c r="U140" i="14"/>
  <c r="S140" i="14"/>
  <c r="R140" i="14"/>
  <c r="Q140" i="14"/>
  <c r="O140" i="14"/>
  <c r="N140" i="14"/>
  <c r="M140" i="14"/>
  <c r="K140" i="14"/>
  <c r="J140" i="14"/>
  <c r="I140" i="14"/>
  <c r="AE139" i="14"/>
  <c r="AD139" i="14"/>
  <c r="AC139" i="14"/>
  <c r="AA139" i="14"/>
  <c r="Z139" i="14"/>
  <c r="Y139" i="14"/>
  <c r="W139" i="14"/>
  <c r="V139" i="14"/>
  <c r="U139" i="14"/>
  <c r="S139" i="14"/>
  <c r="R139" i="14"/>
  <c r="Q139" i="14"/>
  <c r="O139" i="14"/>
  <c r="N139" i="14"/>
  <c r="M139" i="14"/>
  <c r="K139" i="14"/>
  <c r="J139" i="14"/>
  <c r="I139" i="14"/>
  <c r="AE137" i="14"/>
  <c r="AD137" i="14"/>
  <c r="AC137" i="14"/>
  <c r="AA137" i="14"/>
  <c r="Z137" i="14"/>
  <c r="Y137" i="14"/>
  <c r="W137" i="14"/>
  <c r="V137" i="14"/>
  <c r="U137" i="14"/>
  <c r="S137" i="14"/>
  <c r="R137" i="14"/>
  <c r="Q137" i="14"/>
  <c r="O137" i="14"/>
  <c r="N137" i="14"/>
  <c r="M137" i="14"/>
  <c r="K137" i="14"/>
  <c r="J137" i="14"/>
  <c r="I137" i="14"/>
  <c r="AE136" i="14"/>
  <c r="AD136" i="14"/>
  <c r="AC136" i="14"/>
  <c r="AA136" i="14"/>
  <c r="Z136" i="14"/>
  <c r="Y136" i="14"/>
  <c r="W136" i="14"/>
  <c r="V136" i="14"/>
  <c r="U136" i="14"/>
  <c r="S136" i="14"/>
  <c r="R136" i="14"/>
  <c r="Q136" i="14"/>
  <c r="O136" i="14"/>
  <c r="N136" i="14"/>
  <c r="M136" i="14"/>
  <c r="K136" i="14"/>
  <c r="J136" i="14"/>
  <c r="I136" i="14"/>
  <c r="AE135" i="14"/>
  <c r="AD135" i="14"/>
  <c r="AC135" i="14"/>
  <c r="AA135" i="14"/>
  <c r="Z135" i="14"/>
  <c r="Y135" i="14"/>
  <c r="W135" i="14"/>
  <c r="V135" i="14"/>
  <c r="U135" i="14"/>
  <c r="S135" i="14"/>
  <c r="R135" i="14"/>
  <c r="Q135" i="14"/>
  <c r="O135" i="14"/>
  <c r="N135" i="14"/>
  <c r="M135" i="14"/>
  <c r="K135" i="14"/>
  <c r="J135" i="14"/>
  <c r="I135" i="14"/>
  <c r="AE134" i="14"/>
  <c r="AD134" i="14"/>
  <c r="AC134" i="14"/>
  <c r="AA134" i="14"/>
  <c r="Z134" i="14"/>
  <c r="Y134" i="14"/>
  <c r="W134" i="14"/>
  <c r="V134" i="14"/>
  <c r="U134" i="14"/>
  <c r="S134" i="14"/>
  <c r="R134" i="14"/>
  <c r="Q134" i="14"/>
  <c r="O134" i="14"/>
  <c r="N134" i="14"/>
  <c r="M134" i="14"/>
  <c r="AE133" i="14"/>
  <c r="AD133" i="14"/>
  <c r="AC133" i="14"/>
  <c r="AA133" i="14"/>
  <c r="Z133" i="14"/>
  <c r="Y133" i="14"/>
  <c r="W133" i="14"/>
  <c r="G133" i="14" s="1"/>
  <c r="V133" i="14"/>
  <c r="U133" i="14"/>
  <c r="S133" i="14"/>
  <c r="R133" i="14"/>
  <c r="Q133" i="14"/>
  <c r="O133" i="14"/>
  <c r="N133" i="14"/>
  <c r="M133" i="14"/>
  <c r="AE132" i="14"/>
  <c r="AD132" i="14"/>
  <c r="AC132" i="14"/>
  <c r="AA132" i="14"/>
  <c r="Z132" i="14"/>
  <c r="Y132" i="14"/>
  <c r="W132" i="14"/>
  <c r="V132" i="14"/>
  <c r="U132" i="14"/>
  <c r="S132" i="14"/>
  <c r="R132" i="14"/>
  <c r="Q132" i="14"/>
  <c r="O132" i="14"/>
  <c r="N132" i="14"/>
  <c r="M132" i="14"/>
  <c r="AE130" i="14"/>
  <c r="AD130" i="14"/>
  <c r="AC130" i="14"/>
  <c r="AA130" i="14"/>
  <c r="Z130" i="14"/>
  <c r="Y130" i="14"/>
  <c r="W130" i="14"/>
  <c r="V130" i="14"/>
  <c r="U130" i="14"/>
  <c r="S130" i="14"/>
  <c r="R130" i="14"/>
  <c r="Q130" i="14"/>
  <c r="O130" i="14"/>
  <c r="N130" i="14"/>
  <c r="M130" i="14"/>
  <c r="K130" i="14"/>
  <c r="J130" i="14"/>
  <c r="AE129" i="14"/>
  <c r="AD129" i="14"/>
  <c r="AC129" i="14"/>
  <c r="AA129" i="14"/>
  <c r="Z129" i="14"/>
  <c r="Y129" i="14"/>
  <c r="W129" i="14"/>
  <c r="V129" i="14"/>
  <c r="U129" i="14"/>
  <c r="S129" i="14"/>
  <c r="R129" i="14"/>
  <c r="Q129" i="14"/>
  <c r="O129" i="14"/>
  <c r="N129" i="14"/>
  <c r="M129" i="14"/>
  <c r="K129" i="14"/>
  <c r="J129" i="14"/>
  <c r="AE128" i="14"/>
  <c r="AD128" i="14"/>
  <c r="AC128" i="14"/>
  <c r="AA128" i="14"/>
  <c r="Z128" i="14"/>
  <c r="Y128" i="14"/>
  <c r="W128" i="14"/>
  <c r="V128" i="14"/>
  <c r="U128" i="14"/>
  <c r="S128" i="14"/>
  <c r="R128" i="14"/>
  <c r="Q128" i="14"/>
  <c r="O128" i="14"/>
  <c r="N128" i="14"/>
  <c r="M128" i="14"/>
  <c r="AE127" i="14"/>
  <c r="AD127" i="14"/>
  <c r="AC127" i="14"/>
  <c r="AA127" i="14"/>
  <c r="Z127" i="14"/>
  <c r="Y127" i="14"/>
  <c r="W127" i="14"/>
  <c r="V127" i="14"/>
  <c r="U127" i="14"/>
  <c r="S127" i="14"/>
  <c r="R127" i="14"/>
  <c r="Q127" i="14"/>
  <c r="O127" i="14"/>
  <c r="N127" i="14"/>
  <c r="M127" i="14"/>
  <c r="I127" i="14"/>
  <c r="I143" i="14" s="1"/>
  <c r="I145" i="14" s="1"/>
  <c r="AE123" i="14"/>
  <c r="AD123" i="14"/>
  <c r="AC123" i="14"/>
  <c r="AA123" i="14"/>
  <c r="Z123" i="14"/>
  <c r="Y123" i="14"/>
  <c r="W123" i="14"/>
  <c r="V123" i="14"/>
  <c r="U123" i="14"/>
  <c r="S123" i="14"/>
  <c r="R123" i="14"/>
  <c r="Q123" i="14"/>
  <c r="O123" i="14"/>
  <c r="N123" i="14"/>
  <c r="M123" i="14"/>
  <c r="AE121" i="14"/>
  <c r="AD121" i="14"/>
  <c r="AC121" i="14"/>
  <c r="AA121" i="14"/>
  <c r="Z121" i="14"/>
  <c r="Y121" i="14"/>
  <c r="W121" i="14"/>
  <c r="V121" i="14"/>
  <c r="U121" i="14"/>
  <c r="S121" i="14"/>
  <c r="R121" i="14"/>
  <c r="Q121" i="14"/>
  <c r="O121" i="14"/>
  <c r="N121" i="14"/>
  <c r="M121" i="14"/>
  <c r="AE119" i="14"/>
  <c r="AD119" i="14"/>
  <c r="AC119" i="14"/>
  <c r="AA119" i="14"/>
  <c r="Z119" i="14"/>
  <c r="Y119" i="14"/>
  <c r="W119" i="14"/>
  <c r="V119" i="14"/>
  <c r="U119" i="14"/>
  <c r="S119" i="14"/>
  <c r="R119" i="14"/>
  <c r="Q119" i="14"/>
  <c r="O119" i="14"/>
  <c r="N119" i="14"/>
  <c r="M119" i="14"/>
  <c r="K119" i="14"/>
  <c r="AE118" i="14"/>
  <c r="AD118" i="14"/>
  <c r="AC118" i="14"/>
  <c r="AA118" i="14"/>
  <c r="Z118" i="14"/>
  <c r="Y118" i="14"/>
  <c r="W118" i="14"/>
  <c r="V118" i="14"/>
  <c r="U118" i="14"/>
  <c r="S118" i="14"/>
  <c r="R118" i="14"/>
  <c r="Q118" i="14"/>
  <c r="O118" i="14"/>
  <c r="N118" i="14"/>
  <c r="M118" i="14"/>
  <c r="K118" i="14"/>
  <c r="AE117" i="14"/>
  <c r="AD117" i="14"/>
  <c r="AC117" i="14"/>
  <c r="AA117" i="14"/>
  <c r="Z117" i="14"/>
  <c r="Y117" i="14"/>
  <c r="W117" i="14"/>
  <c r="V117" i="14"/>
  <c r="U117" i="14"/>
  <c r="S117" i="14"/>
  <c r="R117" i="14"/>
  <c r="Q117" i="14"/>
  <c r="O117" i="14"/>
  <c r="N117" i="14"/>
  <c r="M117" i="14"/>
  <c r="K117" i="14"/>
  <c r="AE116" i="14"/>
  <c r="AD116" i="14"/>
  <c r="AC116" i="14"/>
  <c r="AA116" i="14"/>
  <c r="Z116" i="14"/>
  <c r="Y116" i="14"/>
  <c r="W116" i="14"/>
  <c r="V116" i="14"/>
  <c r="U116" i="14"/>
  <c r="S116" i="14"/>
  <c r="R116" i="14"/>
  <c r="Q116" i="14"/>
  <c r="O116" i="14"/>
  <c r="N116" i="14"/>
  <c r="M116" i="14"/>
  <c r="AE115" i="14"/>
  <c r="AD115" i="14"/>
  <c r="AC115" i="14"/>
  <c r="AA115" i="14"/>
  <c r="Z115" i="14"/>
  <c r="Y115" i="14"/>
  <c r="W115" i="14"/>
  <c r="V115" i="14"/>
  <c r="U115" i="14"/>
  <c r="S115" i="14"/>
  <c r="R115" i="14"/>
  <c r="Q115" i="14"/>
  <c r="O115" i="14"/>
  <c r="N115" i="14"/>
  <c r="M115" i="14"/>
  <c r="K115" i="14"/>
  <c r="AE114" i="14"/>
  <c r="AD114" i="14"/>
  <c r="AC114" i="14"/>
  <c r="AA114" i="14"/>
  <c r="Z114" i="14"/>
  <c r="Y114" i="14"/>
  <c r="W114" i="14"/>
  <c r="V114" i="14"/>
  <c r="U114" i="14"/>
  <c r="S114" i="14"/>
  <c r="R114" i="14"/>
  <c r="Q114" i="14"/>
  <c r="O114" i="14"/>
  <c r="N114" i="14"/>
  <c r="M114" i="14"/>
  <c r="K114" i="14"/>
  <c r="AE111" i="14"/>
  <c r="AD111" i="14"/>
  <c r="AC111" i="14"/>
  <c r="AA111" i="14"/>
  <c r="Z111" i="14"/>
  <c r="Y111" i="14"/>
  <c r="W111" i="14"/>
  <c r="V111" i="14"/>
  <c r="U111" i="14"/>
  <c r="S111" i="14"/>
  <c r="R111" i="14"/>
  <c r="Q111" i="14"/>
  <c r="O111" i="14"/>
  <c r="N111" i="14"/>
  <c r="M111" i="14"/>
  <c r="AE109" i="14"/>
  <c r="AD109" i="14"/>
  <c r="AC109" i="14"/>
  <c r="AA109" i="14"/>
  <c r="Z109" i="14"/>
  <c r="Y109" i="14"/>
  <c r="W109" i="14"/>
  <c r="V109" i="14"/>
  <c r="U109" i="14"/>
  <c r="S109" i="14"/>
  <c r="R109" i="14"/>
  <c r="Q109" i="14"/>
  <c r="O109" i="14"/>
  <c r="N109" i="14"/>
  <c r="M109" i="14"/>
  <c r="AE108" i="14"/>
  <c r="AD108" i="14"/>
  <c r="AC108" i="14"/>
  <c r="AA108" i="14"/>
  <c r="Z108" i="14"/>
  <c r="Y108" i="14"/>
  <c r="W108" i="14"/>
  <c r="V108" i="14"/>
  <c r="U108" i="14"/>
  <c r="S108" i="14"/>
  <c r="R108" i="14"/>
  <c r="Q108" i="14"/>
  <c r="O108" i="14"/>
  <c r="N108" i="14"/>
  <c r="M108" i="14"/>
  <c r="AE107" i="14"/>
  <c r="AD107" i="14"/>
  <c r="AC107" i="14"/>
  <c r="AA107" i="14"/>
  <c r="Z107" i="14"/>
  <c r="Y107" i="14"/>
  <c r="W107" i="14"/>
  <c r="V107" i="14"/>
  <c r="U107" i="14"/>
  <c r="S107" i="14"/>
  <c r="R107" i="14"/>
  <c r="Q107" i="14"/>
  <c r="O107" i="14"/>
  <c r="N107" i="14"/>
  <c r="M107" i="14"/>
  <c r="AE106" i="14"/>
  <c r="AD106" i="14"/>
  <c r="AC106" i="14"/>
  <c r="AA106" i="14"/>
  <c r="Z106" i="14"/>
  <c r="Y106" i="14"/>
  <c r="W106" i="14"/>
  <c r="V106" i="14"/>
  <c r="U106" i="14"/>
  <c r="S106" i="14"/>
  <c r="R106" i="14"/>
  <c r="Q106" i="14"/>
  <c r="O106" i="14"/>
  <c r="N106" i="14"/>
  <c r="M106" i="14"/>
  <c r="AE105" i="14"/>
  <c r="AD105" i="14"/>
  <c r="AC105" i="14"/>
  <c r="AA105" i="14"/>
  <c r="Z105" i="14"/>
  <c r="Y105" i="14"/>
  <c r="W105" i="14"/>
  <c r="V105" i="14"/>
  <c r="U105" i="14"/>
  <c r="S105" i="14"/>
  <c r="R105" i="14"/>
  <c r="Q105" i="14"/>
  <c r="O105" i="14"/>
  <c r="N105" i="14"/>
  <c r="M105" i="14"/>
  <c r="AE104" i="14"/>
  <c r="AD104" i="14"/>
  <c r="AC104" i="14"/>
  <c r="AA104" i="14"/>
  <c r="Z104" i="14"/>
  <c r="Y104" i="14"/>
  <c r="W104" i="14"/>
  <c r="V104" i="14"/>
  <c r="U104" i="14"/>
  <c r="S104" i="14"/>
  <c r="R104" i="14"/>
  <c r="Q104" i="14"/>
  <c r="O104" i="14"/>
  <c r="N104" i="14"/>
  <c r="M104" i="14"/>
  <c r="AE103" i="14"/>
  <c r="AD103" i="14"/>
  <c r="AC103" i="14"/>
  <c r="AA103" i="14"/>
  <c r="Z103" i="14"/>
  <c r="Y103" i="14"/>
  <c r="W103" i="14"/>
  <c r="V103" i="14"/>
  <c r="U103" i="14"/>
  <c r="S103" i="14"/>
  <c r="R103" i="14"/>
  <c r="Q103" i="14"/>
  <c r="O103" i="14"/>
  <c r="G103" i="14" s="1"/>
  <c r="N103" i="14"/>
  <c r="M103" i="14"/>
  <c r="E103" i="14" s="1"/>
  <c r="H10" i="13" s="1"/>
  <c r="AE102" i="14"/>
  <c r="AD102" i="14"/>
  <c r="AC102" i="14"/>
  <c r="AA102" i="14"/>
  <c r="Z102" i="14"/>
  <c r="Y102" i="14"/>
  <c r="W102" i="14"/>
  <c r="V102" i="14"/>
  <c r="U102" i="14"/>
  <c r="S102" i="14"/>
  <c r="R102" i="14"/>
  <c r="Q102" i="14"/>
  <c r="O102" i="14"/>
  <c r="G102" i="14" s="1"/>
  <c r="N102" i="14"/>
  <c r="M102" i="14"/>
  <c r="AE97" i="14"/>
  <c r="AD97" i="14"/>
  <c r="AC97" i="14"/>
  <c r="AA97" i="14"/>
  <c r="Z97" i="14"/>
  <c r="Y97" i="14"/>
  <c r="Y148" i="14" s="1"/>
  <c r="W97" i="14"/>
  <c r="V97" i="14"/>
  <c r="U97" i="14"/>
  <c r="S97" i="14"/>
  <c r="S148" i="14" s="1"/>
  <c r="R97" i="14"/>
  <c r="Q97" i="14"/>
  <c r="O97" i="14"/>
  <c r="N97" i="14"/>
  <c r="M97" i="14"/>
  <c r="AE95" i="14"/>
  <c r="AD95" i="14"/>
  <c r="AC95" i="14"/>
  <c r="AA95" i="14"/>
  <c r="Z95" i="14"/>
  <c r="Y95" i="14"/>
  <c r="W95" i="14"/>
  <c r="V95" i="14"/>
  <c r="U95" i="14"/>
  <c r="S95" i="14"/>
  <c r="R95" i="14"/>
  <c r="Q95" i="14"/>
  <c r="O95" i="14"/>
  <c r="N95" i="14"/>
  <c r="M95" i="14"/>
  <c r="AE93" i="14"/>
  <c r="AD93" i="14"/>
  <c r="AC93" i="14"/>
  <c r="AA93" i="14"/>
  <c r="Z93" i="14"/>
  <c r="Y93" i="14"/>
  <c r="W93" i="14"/>
  <c r="V93" i="14"/>
  <c r="U93" i="14"/>
  <c r="S93" i="14"/>
  <c r="R93" i="14"/>
  <c r="Q93" i="14"/>
  <c r="O93" i="14"/>
  <c r="N93" i="14"/>
  <c r="M93" i="14"/>
  <c r="E93" i="14"/>
  <c r="D28" i="13" s="1"/>
  <c r="AE92" i="14"/>
  <c r="AD92" i="14"/>
  <c r="AC92" i="14"/>
  <c r="AA92" i="14"/>
  <c r="Z92" i="14"/>
  <c r="Y92" i="14"/>
  <c r="W92" i="14"/>
  <c r="V92" i="14"/>
  <c r="U92" i="14"/>
  <c r="S92" i="14"/>
  <c r="R92" i="14"/>
  <c r="Q92" i="14"/>
  <c r="O92" i="14"/>
  <c r="N92" i="14"/>
  <c r="M92" i="14"/>
  <c r="AE91" i="14"/>
  <c r="AD91" i="14"/>
  <c r="AC91" i="14"/>
  <c r="AA91" i="14"/>
  <c r="Z91" i="14"/>
  <c r="Y91" i="14"/>
  <c r="W91" i="14"/>
  <c r="V91" i="14"/>
  <c r="U91" i="14"/>
  <c r="S91" i="14"/>
  <c r="R91" i="14"/>
  <c r="Q91" i="14"/>
  <c r="O91" i="14"/>
  <c r="N91" i="14"/>
  <c r="M91" i="14"/>
  <c r="AE90" i="14"/>
  <c r="AD90" i="14"/>
  <c r="AC90" i="14"/>
  <c r="AA90" i="14"/>
  <c r="Z90" i="14"/>
  <c r="Y90" i="14"/>
  <c r="W90" i="14"/>
  <c r="V90" i="14"/>
  <c r="U90" i="14"/>
  <c r="S90" i="14"/>
  <c r="G90" i="14" s="1"/>
  <c r="R90" i="14"/>
  <c r="Q90" i="14"/>
  <c r="O90" i="14"/>
  <c r="N90" i="14"/>
  <c r="M90" i="14"/>
  <c r="AE89" i="14"/>
  <c r="AD89" i="14"/>
  <c r="AC89" i="14"/>
  <c r="AA89" i="14"/>
  <c r="Z89" i="14"/>
  <c r="Y89" i="14"/>
  <c r="W89" i="14"/>
  <c r="V89" i="14"/>
  <c r="U89" i="14"/>
  <c r="S89" i="14"/>
  <c r="R89" i="14"/>
  <c r="Q89" i="14"/>
  <c r="O89" i="14"/>
  <c r="N89" i="14"/>
  <c r="M89" i="14"/>
  <c r="AE88" i="14"/>
  <c r="AD88" i="14"/>
  <c r="AC88" i="14"/>
  <c r="AA88" i="14"/>
  <c r="Z88" i="14"/>
  <c r="Y88" i="14"/>
  <c r="W88" i="14"/>
  <c r="V88" i="14"/>
  <c r="U88" i="14"/>
  <c r="S88" i="14"/>
  <c r="R88" i="14"/>
  <c r="Q88" i="14"/>
  <c r="O88" i="14"/>
  <c r="N88" i="14"/>
  <c r="M88" i="14"/>
  <c r="AE87" i="14"/>
  <c r="AD87" i="14"/>
  <c r="AC87" i="14"/>
  <c r="AA87" i="14"/>
  <c r="Z87" i="14"/>
  <c r="Y87" i="14"/>
  <c r="W87" i="14"/>
  <c r="V87" i="14"/>
  <c r="U87" i="14"/>
  <c r="S87" i="14"/>
  <c r="R87" i="14"/>
  <c r="Q87" i="14"/>
  <c r="O87" i="14"/>
  <c r="N87" i="14"/>
  <c r="M87" i="14"/>
  <c r="AE86" i="14"/>
  <c r="AD86" i="14"/>
  <c r="AC86" i="14"/>
  <c r="AA86" i="14"/>
  <c r="Z86" i="14"/>
  <c r="Y86" i="14"/>
  <c r="W86" i="14"/>
  <c r="V86" i="14"/>
  <c r="U86" i="14"/>
  <c r="S86" i="14"/>
  <c r="R86" i="14"/>
  <c r="Q86" i="14"/>
  <c r="O86" i="14"/>
  <c r="N86" i="14"/>
  <c r="M86" i="14"/>
  <c r="AE85" i="14"/>
  <c r="AD85" i="14"/>
  <c r="AC85" i="14"/>
  <c r="AA85" i="14"/>
  <c r="Z85" i="14"/>
  <c r="Y85" i="14"/>
  <c r="W85" i="14"/>
  <c r="V85" i="14"/>
  <c r="U85" i="14"/>
  <c r="S85" i="14"/>
  <c r="R85" i="14"/>
  <c r="Q85" i="14"/>
  <c r="O85" i="14"/>
  <c r="N85" i="14"/>
  <c r="M85" i="14"/>
  <c r="AE82" i="14"/>
  <c r="AD82" i="14"/>
  <c r="AC82" i="14"/>
  <c r="AA82" i="14"/>
  <c r="Z82" i="14"/>
  <c r="Y82" i="14"/>
  <c r="W82" i="14"/>
  <c r="V82" i="14"/>
  <c r="U82" i="14"/>
  <c r="S82" i="14"/>
  <c r="R82" i="14"/>
  <c r="Q82" i="14"/>
  <c r="O82" i="14"/>
  <c r="N82" i="14"/>
  <c r="M82" i="14"/>
  <c r="AE80" i="14"/>
  <c r="AD80" i="14"/>
  <c r="AC80" i="14"/>
  <c r="AA80" i="14"/>
  <c r="Z80" i="14"/>
  <c r="Y80" i="14"/>
  <c r="W80" i="14"/>
  <c r="V80" i="14"/>
  <c r="U80" i="14"/>
  <c r="S80" i="14"/>
  <c r="R80" i="14"/>
  <c r="Q80" i="14"/>
  <c r="O80" i="14"/>
  <c r="N80" i="14"/>
  <c r="M80" i="14"/>
  <c r="F80" i="14"/>
  <c r="E15" i="13" s="1"/>
  <c r="AE79" i="14"/>
  <c r="AD79" i="14"/>
  <c r="AC79" i="14"/>
  <c r="AA79" i="14"/>
  <c r="Z79" i="14"/>
  <c r="Y79" i="14"/>
  <c r="W79" i="14"/>
  <c r="V79" i="14"/>
  <c r="U79" i="14"/>
  <c r="S79" i="14"/>
  <c r="R79" i="14"/>
  <c r="Q79" i="14"/>
  <c r="O79" i="14"/>
  <c r="N79" i="14"/>
  <c r="M79" i="14"/>
  <c r="AE78" i="14"/>
  <c r="AD78" i="14"/>
  <c r="AC78" i="14"/>
  <c r="AA78" i="14"/>
  <c r="Z78" i="14"/>
  <c r="Y78" i="14"/>
  <c r="W78" i="14"/>
  <c r="V78" i="14"/>
  <c r="U78" i="14"/>
  <c r="S78" i="14"/>
  <c r="R78" i="14"/>
  <c r="Q78" i="14"/>
  <c r="O78" i="14"/>
  <c r="N78" i="14"/>
  <c r="M78" i="14"/>
  <c r="AE77" i="14"/>
  <c r="AD77" i="14"/>
  <c r="AC77" i="14"/>
  <c r="AA77" i="14"/>
  <c r="Z77" i="14"/>
  <c r="Y77" i="14"/>
  <c r="E77" i="14" s="1"/>
  <c r="D12" i="13" s="1"/>
  <c r="W77" i="14"/>
  <c r="V77" i="14"/>
  <c r="U77" i="14"/>
  <c r="S77" i="14"/>
  <c r="R77" i="14"/>
  <c r="Q77" i="14"/>
  <c r="O77" i="14"/>
  <c r="N77" i="14"/>
  <c r="M77" i="14"/>
  <c r="AE76" i="14"/>
  <c r="AD76" i="14"/>
  <c r="AC76" i="14"/>
  <c r="AA76" i="14"/>
  <c r="Z76" i="14"/>
  <c r="Y76" i="14"/>
  <c r="W76" i="14"/>
  <c r="V76" i="14"/>
  <c r="U76" i="14"/>
  <c r="S76" i="14"/>
  <c r="R76" i="14"/>
  <c r="Q76" i="14"/>
  <c r="O76" i="14"/>
  <c r="N76" i="14"/>
  <c r="M76" i="14"/>
  <c r="AE75" i="14"/>
  <c r="AD75" i="14"/>
  <c r="AC75" i="14"/>
  <c r="AA75" i="14"/>
  <c r="Z75" i="14"/>
  <c r="Y75" i="14"/>
  <c r="W75" i="14"/>
  <c r="V75" i="14"/>
  <c r="U75" i="14"/>
  <c r="S75" i="14"/>
  <c r="R75" i="14"/>
  <c r="Q75" i="14"/>
  <c r="O75" i="14"/>
  <c r="N75" i="14"/>
  <c r="M75" i="14"/>
  <c r="AE74" i="14"/>
  <c r="AD74" i="14"/>
  <c r="AC74" i="14"/>
  <c r="AA74" i="14"/>
  <c r="Z74" i="14"/>
  <c r="Y74" i="14"/>
  <c r="W74" i="14"/>
  <c r="V74" i="14"/>
  <c r="U74" i="14"/>
  <c r="S74" i="14"/>
  <c r="R74" i="14"/>
  <c r="Q74" i="14"/>
  <c r="O74" i="14"/>
  <c r="N74" i="14"/>
  <c r="M74" i="14"/>
  <c r="B67" i="14"/>
  <c r="AE63" i="14"/>
  <c r="AE147" i="14" s="1"/>
  <c r="AD63" i="14"/>
  <c r="AD147" i="14" s="1"/>
  <c r="AC63" i="14"/>
  <c r="AA63" i="14"/>
  <c r="Z63" i="14"/>
  <c r="Z147" i="14" s="1"/>
  <c r="Y63" i="14"/>
  <c r="Y147" i="14" s="1"/>
  <c r="W63" i="14"/>
  <c r="V63" i="14"/>
  <c r="U63" i="14"/>
  <c r="U147" i="14" s="1"/>
  <c r="S63" i="14"/>
  <c r="S147" i="14" s="1"/>
  <c r="R63" i="14"/>
  <c r="Q63" i="14"/>
  <c r="O63" i="14"/>
  <c r="O147" i="14" s="1"/>
  <c r="N63" i="14"/>
  <c r="N147" i="14" s="1"/>
  <c r="M63" i="14"/>
  <c r="J147" i="14"/>
  <c r="I147" i="14"/>
  <c r="AE61" i="14"/>
  <c r="AD61" i="14"/>
  <c r="AC61" i="14"/>
  <c r="AA61" i="14"/>
  <c r="Z61" i="14"/>
  <c r="Y61" i="14"/>
  <c r="W61" i="14"/>
  <c r="V61" i="14"/>
  <c r="U61" i="14"/>
  <c r="S61" i="14"/>
  <c r="R61" i="14"/>
  <c r="Q61" i="14"/>
  <c r="O61" i="14"/>
  <c r="N61" i="14"/>
  <c r="M61" i="14"/>
  <c r="AE59" i="14"/>
  <c r="AD59" i="14"/>
  <c r="AC59" i="14"/>
  <c r="AA59" i="14"/>
  <c r="Z59" i="14"/>
  <c r="Y59" i="14"/>
  <c r="W59" i="14"/>
  <c r="V59" i="14"/>
  <c r="U59" i="14"/>
  <c r="S59" i="14"/>
  <c r="R59" i="14"/>
  <c r="Q59" i="14"/>
  <c r="O59" i="14"/>
  <c r="N59" i="14"/>
  <c r="M59" i="14"/>
  <c r="K59" i="14"/>
  <c r="J59" i="14"/>
  <c r="I59" i="14"/>
  <c r="AE58" i="14"/>
  <c r="AD58" i="14"/>
  <c r="AC58" i="14"/>
  <c r="AA58" i="14"/>
  <c r="Z58" i="14"/>
  <c r="Y58" i="14"/>
  <c r="W58" i="14"/>
  <c r="V58" i="14"/>
  <c r="U58" i="14"/>
  <c r="S58" i="14"/>
  <c r="R58" i="14"/>
  <c r="Q58" i="14"/>
  <c r="O58" i="14"/>
  <c r="N58" i="14"/>
  <c r="M58" i="14"/>
  <c r="K58" i="14"/>
  <c r="J58" i="14"/>
  <c r="I58" i="14"/>
  <c r="AE57" i="14"/>
  <c r="AD57" i="14"/>
  <c r="AC57" i="14"/>
  <c r="AA57" i="14"/>
  <c r="Z57" i="14"/>
  <c r="Y57" i="14"/>
  <c r="W57" i="14"/>
  <c r="V57" i="14"/>
  <c r="U57" i="14"/>
  <c r="S57" i="14"/>
  <c r="R57" i="14"/>
  <c r="Q57" i="14"/>
  <c r="O57" i="14"/>
  <c r="N57" i="14"/>
  <c r="M57" i="14"/>
  <c r="K57" i="14"/>
  <c r="J57" i="14"/>
  <c r="I57" i="14"/>
  <c r="AE56" i="14"/>
  <c r="AD56" i="14"/>
  <c r="AC56" i="14"/>
  <c r="AA56" i="14"/>
  <c r="Z56" i="14"/>
  <c r="Y56" i="14"/>
  <c r="W56" i="14"/>
  <c r="V56" i="14"/>
  <c r="U56" i="14"/>
  <c r="S56" i="14"/>
  <c r="R56" i="14"/>
  <c r="Q56" i="14"/>
  <c r="O56" i="14"/>
  <c r="N56" i="14"/>
  <c r="M56" i="14"/>
  <c r="K56" i="14"/>
  <c r="J56" i="14"/>
  <c r="I56" i="14"/>
  <c r="AE55" i="14"/>
  <c r="AD55" i="14"/>
  <c r="AC55" i="14"/>
  <c r="AA55" i="14"/>
  <c r="Z55" i="14"/>
  <c r="Y55" i="14"/>
  <c r="W55" i="14"/>
  <c r="V55" i="14"/>
  <c r="U55" i="14"/>
  <c r="S55" i="14"/>
  <c r="R55" i="14"/>
  <c r="Q55" i="14"/>
  <c r="O55" i="14"/>
  <c r="N55" i="14"/>
  <c r="M55" i="14"/>
  <c r="K55" i="14"/>
  <c r="J55" i="14"/>
  <c r="I55" i="14"/>
  <c r="AE54" i="14"/>
  <c r="AD54" i="14"/>
  <c r="AC54" i="14"/>
  <c r="AA54" i="14"/>
  <c r="Z54" i="14"/>
  <c r="Y54" i="14"/>
  <c r="W54" i="14"/>
  <c r="V54" i="14"/>
  <c r="U54" i="14"/>
  <c r="S54" i="14"/>
  <c r="G54" i="14" s="1"/>
  <c r="R54" i="14"/>
  <c r="Q54" i="14"/>
  <c r="O54" i="14"/>
  <c r="N54" i="14"/>
  <c r="M54" i="14"/>
  <c r="K54" i="14"/>
  <c r="J54" i="14"/>
  <c r="I54" i="14"/>
  <c r="AE53" i="14"/>
  <c r="AD53" i="14"/>
  <c r="AC53" i="14"/>
  <c r="AA53" i="14"/>
  <c r="Z53" i="14"/>
  <c r="Y53" i="14"/>
  <c r="W53" i="14"/>
  <c r="V53" i="14"/>
  <c r="U53" i="14"/>
  <c r="S53" i="14"/>
  <c r="R53" i="14"/>
  <c r="Q53" i="14"/>
  <c r="O53" i="14"/>
  <c r="N53" i="14"/>
  <c r="M53" i="14"/>
  <c r="K53" i="14"/>
  <c r="J53" i="14"/>
  <c r="I53" i="14"/>
  <c r="AE52" i="14"/>
  <c r="AD52" i="14"/>
  <c r="AC52" i="14"/>
  <c r="AA52" i="14"/>
  <c r="Z52" i="14"/>
  <c r="Y52" i="14"/>
  <c r="W52" i="14"/>
  <c r="V52" i="14"/>
  <c r="U52" i="14"/>
  <c r="S52" i="14"/>
  <c r="R52" i="14"/>
  <c r="Q52" i="14"/>
  <c r="O52" i="14"/>
  <c r="N52" i="14"/>
  <c r="M52" i="14"/>
  <c r="AE51" i="14"/>
  <c r="AD51" i="14"/>
  <c r="AC51" i="14"/>
  <c r="AA51" i="14"/>
  <c r="Z51" i="14"/>
  <c r="Y51" i="14"/>
  <c r="W51" i="14"/>
  <c r="V51" i="14"/>
  <c r="U51" i="14"/>
  <c r="S51" i="14"/>
  <c r="R51" i="14"/>
  <c r="Q51" i="14"/>
  <c r="O51" i="14"/>
  <c r="N51" i="14"/>
  <c r="M51" i="14"/>
  <c r="AE50" i="14"/>
  <c r="AD50" i="14"/>
  <c r="AC50" i="14"/>
  <c r="AA50" i="14"/>
  <c r="Z50" i="14"/>
  <c r="Y50" i="14"/>
  <c r="W50" i="14"/>
  <c r="V50" i="14"/>
  <c r="U50" i="14"/>
  <c r="S50" i="14"/>
  <c r="R50" i="14"/>
  <c r="Q50" i="14"/>
  <c r="O50" i="14"/>
  <c r="N50" i="14"/>
  <c r="M50" i="14"/>
  <c r="K50" i="14"/>
  <c r="J50" i="14"/>
  <c r="I50" i="14"/>
  <c r="AE49" i="14"/>
  <c r="AD49" i="14"/>
  <c r="AC49" i="14"/>
  <c r="AA49" i="14"/>
  <c r="Z49" i="14"/>
  <c r="Y49" i="14"/>
  <c r="W49" i="14"/>
  <c r="V49" i="14"/>
  <c r="U49" i="14"/>
  <c r="S49" i="14"/>
  <c r="R49" i="14"/>
  <c r="Q49" i="14"/>
  <c r="O49" i="14"/>
  <c r="N49" i="14"/>
  <c r="M49" i="14"/>
  <c r="K49" i="14"/>
  <c r="J49" i="14"/>
  <c r="I49" i="14"/>
  <c r="AE48" i="14"/>
  <c r="AD48" i="14"/>
  <c r="AC48" i="14"/>
  <c r="AA48" i="14"/>
  <c r="Z48" i="14"/>
  <c r="Y48" i="14"/>
  <c r="W48" i="14"/>
  <c r="V48" i="14"/>
  <c r="U48" i="14"/>
  <c r="S48" i="14"/>
  <c r="R48" i="14"/>
  <c r="Q48" i="14"/>
  <c r="O48" i="14"/>
  <c r="N48" i="14"/>
  <c r="M48" i="14"/>
  <c r="K48" i="14"/>
  <c r="J48" i="14"/>
  <c r="I48" i="14"/>
  <c r="AE47" i="14"/>
  <c r="AD47" i="14"/>
  <c r="AC47" i="14"/>
  <c r="AA47" i="14"/>
  <c r="Z47" i="14"/>
  <c r="Y47" i="14"/>
  <c r="W47" i="14"/>
  <c r="V47" i="14"/>
  <c r="U47" i="14"/>
  <c r="S47" i="14"/>
  <c r="R47" i="14"/>
  <c r="Q47" i="14"/>
  <c r="O47" i="14"/>
  <c r="N47" i="14"/>
  <c r="M47" i="14"/>
  <c r="K47" i="14"/>
  <c r="J47" i="14"/>
  <c r="F47" i="14" s="1"/>
  <c r="I47" i="14"/>
  <c r="AE46" i="14"/>
  <c r="AD46" i="14"/>
  <c r="AC46" i="14"/>
  <c r="AA46" i="14"/>
  <c r="Z46" i="14"/>
  <c r="Y46" i="14"/>
  <c r="W46" i="14"/>
  <c r="V46" i="14"/>
  <c r="U46" i="14"/>
  <c r="S46" i="14"/>
  <c r="R46" i="14"/>
  <c r="Q46" i="14"/>
  <c r="O46" i="14"/>
  <c r="G46" i="14" s="1"/>
  <c r="N46" i="14"/>
  <c r="M46" i="14"/>
  <c r="AE45" i="14"/>
  <c r="AD45" i="14"/>
  <c r="AC45" i="14"/>
  <c r="AA45" i="14"/>
  <c r="Z45" i="14"/>
  <c r="Y45" i="14"/>
  <c r="W45" i="14"/>
  <c r="V45" i="14"/>
  <c r="U45" i="14"/>
  <c r="S45" i="14"/>
  <c r="R45" i="14"/>
  <c r="Q45" i="14"/>
  <c r="O45" i="14"/>
  <c r="N45" i="14"/>
  <c r="M45" i="14"/>
  <c r="AE44" i="14"/>
  <c r="AD44" i="14"/>
  <c r="AC44" i="14"/>
  <c r="AA44" i="14"/>
  <c r="Z44" i="14"/>
  <c r="Y44" i="14"/>
  <c r="W44" i="14"/>
  <c r="V44" i="14"/>
  <c r="U44" i="14"/>
  <c r="S44" i="14"/>
  <c r="R44" i="14"/>
  <c r="Q44" i="14"/>
  <c r="O44" i="14"/>
  <c r="N44" i="14"/>
  <c r="M44" i="14"/>
  <c r="AE43" i="14"/>
  <c r="AD43" i="14"/>
  <c r="AC43" i="14"/>
  <c r="AA43" i="14"/>
  <c r="Z43" i="14"/>
  <c r="Y43" i="14"/>
  <c r="W43" i="14"/>
  <c r="V43" i="14"/>
  <c r="U43" i="14"/>
  <c r="S43" i="14"/>
  <c r="R43" i="14"/>
  <c r="Q43" i="14"/>
  <c r="O43" i="14"/>
  <c r="N43" i="14"/>
  <c r="M43" i="14"/>
  <c r="K43" i="14"/>
  <c r="J43" i="14"/>
  <c r="I43" i="14"/>
  <c r="AE42" i="14"/>
  <c r="AD42" i="14"/>
  <c r="AC42" i="14"/>
  <c r="AA42" i="14"/>
  <c r="Z42" i="14"/>
  <c r="Y42" i="14"/>
  <c r="W42" i="14"/>
  <c r="V42" i="14"/>
  <c r="U42" i="14"/>
  <c r="S42" i="14"/>
  <c r="R42" i="14"/>
  <c r="Q42" i="14"/>
  <c r="O42" i="14"/>
  <c r="N42" i="14"/>
  <c r="M42" i="14"/>
  <c r="K42" i="14"/>
  <c r="J42" i="14"/>
  <c r="I42" i="14"/>
  <c r="AE41" i="14"/>
  <c r="AD41" i="14"/>
  <c r="AC41" i="14"/>
  <c r="AA41" i="14"/>
  <c r="Z41" i="14"/>
  <c r="Y41" i="14"/>
  <c r="W41" i="14"/>
  <c r="V41" i="14"/>
  <c r="U41" i="14"/>
  <c r="S41" i="14"/>
  <c r="R41" i="14"/>
  <c r="Q41" i="14"/>
  <c r="O41" i="14"/>
  <c r="N41" i="14"/>
  <c r="M41" i="14"/>
  <c r="AE40" i="14"/>
  <c r="AD40" i="14"/>
  <c r="AC40" i="14"/>
  <c r="AA40" i="14"/>
  <c r="Z40" i="14"/>
  <c r="Y40" i="14"/>
  <c r="W40" i="14"/>
  <c r="V40" i="14"/>
  <c r="U40" i="14"/>
  <c r="S40" i="14"/>
  <c r="R40" i="14"/>
  <c r="Q40" i="14"/>
  <c r="O40" i="14"/>
  <c r="N40" i="14"/>
  <c r="M40" i="14"/>
  <c r="K40" i="14"/>
  <c r="J40" i="14"/>
  <c r="I40" i="14"/>
  <c r="AE39" i="14"/>
  <c r="AD39" i="14"/>
  <c r="AC39" i="14"/>
  <c r="AA39" i="14"/>
  <c r="Z39" i="14"/>
  <c r="Y39" i="14"/>
  <c r="W39" i="14"/>
  <c r="V39" i="14"/>
  <c r="U39" i="14"/>
  <c r="S39" i="14"/>
  <c r="R39" i="14"/>
  <c r="Q39" i="14"/>
  <c r="O39" i="14"/>
  <c r="N39" i="14"/>
  <c r="M39" i="14"/>
  <c r="K39" i="14"/>
  <c r="J39" i="14"/>
  <c r="I39" i="14"/>
  <c r="AE38" i="14"/>
  <c r="AD38" i="14"/>
  <c r="AC38" i="14"/>
  <c r="AA38" i="14"/>
  <c r="Z38" i="14"/>
  <c r="Y38" i="14"/>
  <c r="W38" i="14"/>
  <c r="V38" i="14"/>
  <c r="U38" i="14"/>
  <c r="S38" i="14"/>
  <c r="R38" i="14"/>
  <c r="Q38" i="14"/>
  <c r="O38" i="14"/>
  <c r="N38" i="14"/>
  <c r="M38" i="14"/>
  <c r="K38" i="14"/>
  <c r="J38" i="14"/>
  <c r="I38" i="14"/>
  <c r="AE37" i="14"/>
  <c r="AD37" i="14"/>
  <c r="AC37" i="14"/>
  <c r="AA37" i="14"/>
  <c r="Z37" i="14"/>
  <c r="Y37" i="14"/>
  <c r="W37" i="14"/>
  <c r="V37" i="14"/>
  <c r="U37" i="14"/>
  <c r="S37" i="14"/>
  <c r="R37" i="14"/>
  <c r="Q37" i="14"/>
  <c r="O37" i="14"/>
  <c r="N37" i="14"/>
  <c r="M37" i="14"/>
  <c r="K37" i="14"/>
  <c r="J37" i="14"/>
  <c r="I37" i="14"/>
  <c r="AE36" i="14"/>
  <c r="AD36" i="14"/>
  <c r="AC36" i="14"/>
  <c r="AA36" i="14"/>
  <c r="Z36" i="14"/>
  <c r="Y36" i="14"/>
  <c r="W36" i="14"/>
  <c r="V36" i="14"/>
  <c r="U36" i="14"/>
  <c r="S36" i="14"/>
  <c r="R36" i="14"/>
  <c r="Q36" i="14"/>
  <c r="O36" i="14"/>
  <c r="N36" i="14"/>
  <c r="M36" i="14"/>
  <c r="K36" i="14"/>
  <c r="J36" i="14"/>
  <c r="I36" i="14"/>
  <c r="AE35" i="14"/>
  <c r="AD35" i="14"/>
  <c r="AC35" i="14"/>
  <c r="AA35" i="14"/>
  <c r="Z35" i="14"/>
  <c r="Y35" i="14"/>
  <c r="W35" i="14"/>
  <c r="V35" i="14"/>
  <c r="U35" i="14"/>
  <c r="S35" i="14"/>
  <c r="R35" i="14"/>
  <c r="Q35" i="14"/>
  <c r="O35" i="14"/>
  <c r="N35" i="14"/>
  <c r="M35" i="14"/>
  <c r="F35" i="14"/>
  <c r="P38" i="13" s="1"/>
  <c r="AM27" i="13" s="1"/>
  <c r="AE34" i="14"/>
  <c r="AD34" i="14"/>
  <c r="AC34" i="14"/>
  <c r="AA34" i="14"/>
  <c r="Z34" i="14"/>
  <c r="Y34" i="14"/>
  <c r="W34" i="14"/>
  <c r="V34" i="14"/>
  <c r="U34" i="14"/>
  <c r="S34" i="14"/>
  <c r="R34" i="14"/>
  <c r="Q34" i="14"/>
  <c r="O34" i="14"/>
  <c r="N34" i="14"/>
  <c r="M34" i="14"/>
  <c r="AE33" i="14"/>
  <c r="AD33" i="14"/>
  <c r="AC33" i="14"/>
  <c r="AA33" i="14"/>
  <c r="Z33" i="14"/>
  <c r="Y33" i="14"/>
  <c r="W33" i="14"/>
  <c r="V33" i="14"/>
  <c r="U33" i="14"/>
  <c r="S33" i="14"/>
  <c r="R33" i="14"/>
  <c r="Q33" i="14"/>
  <c r="O33" i="14"/>
  <c r="N33" i="14"/>
  <c r="M33" i="14"/>
  <c r="AE32" i="14"/>
  <c r="AD32" i="14"/>
  <c r="AC32" i="14"/>
  <c r="AA32" i="14"/>
  <c r="Z32" i="14"/>
  <c r="Y32" i="14"/>
  <c r="W32" i="14"/>
  <c r="V32" i="14"/>
  <c r="U32" i="14"/>
  <c r="S32" i="14"/>
  <c r="R32" i="14"/>
  <c r="Q32" i="14"/>
  <c r="O32" i="14"/>
  <c r="N32" i="14"/>
  <c r="M32" i="14"/>
  <c r="AE31" i="14"/>
  <c r="AD31" i="14"/>
  <c r="AC31" i="14"/>
  <c r="AA31" i="14"/>
  <c r="Z31" i="14"/>
  <c r="Y31" i="14"/>
  <c r="W31" i="14"/>
  <c r="V31" i="14"/>
  <c r="U31" i="14"/>
  <c r="S31" i="14"/>
  <c r="R31" i="14"/>
  <c r="Q31" i="14"/>
  <c r="O31" i="14"/>
  <c r="N31" i="14"/>
  <c r="M31" i="14"/>
  <c r="AE30" i="14"/>
  <c r="AD30" i="14"/>
  <c r="AC30" i="14"/>
  <c r="AA30" i="14"/>
  <c r="Z30" i="14"/>
  <c r="Y30" i="14"/>
  <c r="W30" i="14"/>
  <c r="V30" i="14"/>
  <c r="U30" i="14"/>
  <c r="S30" i="14"/>
  <c r="R30" i="14"/>
  <c r="Q30" i="14"/>
  <c r="O30" i="14"/>
  <c r="N30" i="14"/>
  <c r="M30" i="14"/>
  <c r="G30" i="14"/>
  <c r="AE29" i="14"/>
  <c r="AD29" i="14"/>
  <c r="AC29" i="14"/>
  <c r="AA29" i="14"/>
  <c r="Z29" i="14"/>
  <c r="Y29" i="14"/>
  <c r="W29" i="14"/>
  <c r="V29" i="14"/>
  <c r="U29" i="14"/>
  <c r="S29" i="14"/>
  <c r="R29" i="14"/>
  <c r="Q29" i="14"/>
  <c r="O29" i="14"/>
  <c r="N29" i="14"/>
  <c r="M29" i="14"/>
  <c r="AE28" i="14"/>
  <c r="AD28" i="14"/>
  <c r="AC28" i="14"/>
  <c r="AA28" i="14"/>
  <c r="Z28" i="14"/>
  <c r="Y28" i="14"/>
  <c r="W28" i="14"/>
  <c r="V28" i="14"/>
  <c r="U28" i="14"/>
  <c r="S28" i="14"/>
  <c r="R28" i="14"/>
  <c r="Q28" i="14"/>
  <c r="O28" i="14"/>
  <c r="N28" i="14"/>
  <c r="M28" i="14"/>
  <c r="AE27" i="14"/>
  <c r="AD27" i="14"/>
  <c r="AC27" i="14"/>
  <c r="AA27" i="14"/>
  <c r="Z27" i="14"/>
  <c r="Y27" i="14"/>
  <c r="W27" i="14"/>
  <c r="V27" i="14"/>
  <c r="U27" i="14"/>
  <c r="S27" i="14"/>
  <c r="R27" i="14"/>
  <c r="Q27" i="14"/>
  <c r="O27" i="14"/>
  <c r="N27" i="14"/>
  <c r="M27" i="14"/>
  <c r="AE24" i="14"/>
  <c r="AD24" i="14"/>
  <c r="AC24" i="14"/>
  <c r="AA24" i="14"/>
  <c r="Z24" i="14"/>
  <c r="Y24" i="14"/>
  <c r="W24" i="14"/>
  <c r="V24" i="14"/>
  <c r="U24" i="14"/>
  <c r="S24" i="14"/>
  <c r="R24" i="14"/>
  <c r="Q24" i="14"/>
  <c r="O24" i="14"/>
  <c r="N24" i="14"/>
  <c r="M24" i="14"/>
  <c r="AE22" i="14"/>
  <c r="AD22" i="14"/>
  <c r="AC22" i="14"/>
  <c r="AA22" i="14"/>
  <c r="Z22" i="14"/>
  <c r="Y22" i="14"/>
  <c r="W22" i="14"/>
  <c r="V22" i="14"/>
  <c r="U22" i="14"/>
  <c r="S22" i="14"/>
  <c r="R22" i="14"/>
  <c r="Q22" i="14"/>
  <c r="O22" i="14"/>
  <c r="N22" i="14"/>
  <c r="M22" i="14"/>
  <c r="K22" i="14"/>
  <c r="J22" i="14"/>
  <c r="I22" i="14"/>
  <c r="AE21" i="14"/>
  <c r="AD21" i="14"/>
  <c r="AC21" i="14"/>
  <c r="AA21" i="14"/>
  <c r="Z21" i="14"/>
  <c r="Y21" i="14"/>
  <c r="W21" i="14"/>
  <c r="V21" i="14"/>
  <c r="U21" i="14"/>
  <c r="S21" i="14"/>
  <c r="R21" i="14"/>
  <c r="Q21" i="14"/>
  <c r="O21" i="14"/>
  <c r="N21" i="14"/>
  <c r="M21" i="14"/>
  <c r="K21" i="14"/>
  <c r="J21" i="14"/>
  <c r="I21" i="14"/>
  <c r="AE20" i="14"/>
  <c r="AD20" i="14"/>
  <c r="AC20" i="14"/>
  <c r="AA20" i="14"/>
  <c r="Z20" i="14"/>
  <c r="Y20" i="14"/>
  <c r="W20" i="14"/>
  <c r="V20" i="14"/>
  <c r="U20" i="14"/>
  <c r="S20" i="14"/>
  <c r="R20" i="14"/>
  <c r="Q20" i="14"/>
  <c r="O20" i="14"/>
  <c r="N20" i="14"/>
  <c r="M20" i="14"/>
  <c r="K20" i="14"/>
  <c r="J20" i="14"/>
  <c r="I20" i="14"/>
  <c r="AE19" i="14"/>
  <c r="AD19" i="14"/>
  <c r="AC19" i="14"/>
  <c r="AA19" i="14"/>
  <c r="Z19" i="14"/>
  <c r="Y19" i="14"/>
  <c r="W19" i="14"/>
  <c r="V19" i="14"/>
  <c r="U19" i="14"/>
  <c r="S19" i="14"/>
  <c r="R19" i="14"/>
  <c r="Q19" i="14"/>
  <c r="O19" i="14"/>
  <c r="N19" i="14"/>
  <c r="M19" i="14"/>
  <c r="K19" i="14"/>
  <c r="J19" i="14"/>
  <c r="I19" i="14"/>
  <c r="AE18" i="14"/>
  <c r="AD18" i="14"/>
  <c r="AC18" i="14"/>
  <c r="AA18" i="14"/>
  <c r="Z18" i="14"/>
  <c r="Y18" i="14"/>
  <c r="W18" i="14"/>
  <c r="V18" i="14"/>
  <c r="U18" i="14"/>
  <c r="S18" i="14"/>
  <c r="R18" i="14"/>
  <c r="Q18" i="14"/>
  <c r="O18" i="14"/>
  <c r="N18" i="14"/>
  <c r="M18" i="14"/>
  <c r="K18" i="14"/>
  <c r="J18" i="14"/>
  <c r="I18" i="14"/>
  <c r="AE17" i="14"/>
  <c r="AD17" i="14"/>
  <c r="AC17" i="14"/>
  <c r="AA17" i="14"/>
  <c r="Z17" i="14"/>
  <c r="Y17" i="14"/>
  <c r="W17" i="14"/>
  <c r="V17" i="14"/>
  <c r="U17" i="14"/>
  <c r="S17" i="14"/>
  <c r="R17" i="14"/>
  <c r="Q17" i="14"/>
  <c r="O17" i="14"/>
  <c r="N17" i="14"/>
  <c r="M17" i="14"/>
  <c r="K17" i="14"/>
  <c r="J17" i="14"/>
  <c r="I17" i="14"/>
  <c r="AE16" i="14"/>
  <c r="AD16" i="14"/>
  <c r="AC16" i="14"/>
  <c r="AA16" i="14"/>
  <c r="Z16" i="14"/>
  <c r="Y16" i="14"/>
  <c r="W16" i="14"/>
  <c r="V16" i="14"/>
  <c r="U16" i="14"/>
  <c r="S16" i="14"/>
  <c r="R16" i="14"/>
  <c r="Q16" i="14"/>
  <c r="O16" i="14"/>
  <c r="N16" i="14"/>
  <c r="M16" i="14"/>
  <c r="K16" i="14"/>
  <c r="J16" i="14"/>
  <c r="I16" i="14"/>
  <c r="AE15" i="14"/>
  <c r="AD15" i="14"/>
  <c r="AC15" i="14"/>
  <c r="AA15" i="14"/>
  <c r="Z15" i="14"/>
  <c r="Y15" i="14"/>
  <c r="W15" i="14"/>
  <c r="V15" i="14"/>
  <c r="U15" i="14"/>
  <c r="S15" i="14"/>
  <c r="R15" i="14"/>
  <c r="Q15" i="14"/>
  <c r="O15" i="14"/>
  <c r="N15" i="14"/>
  <c r="M15" i="14"/>
  <c r="AE14" i="14"/>
  <c r="AD14" i="14"/>
  <c r="AC14" i="14"/>
  <c r="AA14" i="14"/>
  <c r="Z14" i="14"/>
  <c r="Y14" i="14"/>
  <c r="W14" i="14"/>
  <c r="V14" i="14"/>
  <c r="U14" i="14"/>
  <c r="S14" i="14"/>
  <c r="R14" i="14"/>
  <c r="Q14" i="14"/>
  <c r="O14" i="14"/>
  <c r="N14" i="14"/>
  <c r="M14" i="14"/>
  <c r="AE13" i="14"/>
  <c r="AD13" i="14"/>
  <c r="AC13" i="14"/>
  <c r="AA13" i="14"/>
  <c r="Z13" i="14"/>
  <c r="Y13" i="14"/>
  <c r="W13" i="14"/>
  <c r="V13" i="14"/>
  <c r="U13" i="14"/>
  <c r="S13" i="14"/>
  <c r="R13" i="14"/>
  <c r="Q13" i="14"/>
  <c r="O13" i="14"/>
  <c r="N13" i="14"/>
  <c r="M13" i="14"/>
  <c r="AE12" i="14"/>
  <c r="AD12" i="14"/>
  <c r="AC12" i="14"/>
  <c r="AA12" i="14"/>
  <c r="Z12" i="14"/>
  <c r="Y12" i="14"/>
  <c r="W12" i="14"/>
  <c r="V12" i="14"/>
  <c r="U12" i="14"/>
  <c r="S12" i="14"/>
  <c r="R12" i="14"/>
  <c r="Q12" i="14"/>
  <c r="O12" i="14"/>
  <c r="N12" i="14"/>
  <c r="M12" i="14"/>
  <c r="AE11" i="14"/>
  <c r="AD11" i="14"/>
  <c r="AC11" i="14"/>
  <c r="AA11" i="14"/>
  <c r="Z11" i="14"/>
  <c r="Y11" i="14"/>
  <c r="W11" i="14"/>
  <c r="V11" i="14"/>
  <c r="U11" i="14"/>
  <c r="S11" i="14"/>
  <c r="R11" i="14"/>
  <c r="Q11" i="14"/>
  <c r="O11" i="14"/>
  <c r="N11" i="14"/>
  <c r="F11" i="14" s="1"/>
  <c r="P13" i="13" s="1"/>
  <c r="AM14" i="13" s="1"/>
  <c r="M11" i="14"/>
  <c r="AE10" i="14"/>
  <c r="AD10" i="14"/>
  <c r="AC10" i="14"/>
  <c r="AA10" i="14"/>
  <c r="Z10" i="14"/>
  <c r="Y10" i="14"/>
  <c r="W10" i="14"/>
  <c r="V10" i="14"/>
  <c r="U10" i="14"/>
  <c r="S10" i="14"/>
  <c r="R10" i="14"/>
  <c r="Q10" i="14"/>
  <c r="O10" i="14"/>
  <c r="N10" i="14"/>
  <c r="M10" i="14"/>
  <c r="AE9" i="14"/>
  <c r="AD9" i="14"/>
  <c r="AC9" i="14"/>
  <c r="AA9" i="14"/>
  <c r="Z9" i="14"/>
  <c r="Y9" i="14"/>
  <c r="W9" i="14"/>
  <c r="V9" i="14"/>
  <c r="U9" i="14"/>
  <c r="S9" i="14"/>
  <c r="R9" i="14"/>
  <c r="Q9" i="14"/>
  <c r="O9" i="14"/>
  <c r="N9" i="14"/>
  <c r="M9" i="14"/>
  <c r="AE8" i="14"/>
  <c r="AD8" i="14"/>
  <c r="AC8" i="14"/>
  <c r="AA8" i="14"/>
  <c r="Z8" i="14"/>
  <c r="Y8" i="14"/>
  <c r="W8" i="14"/>
  <c r="V8" i="14"/>
  <c r="U8" i="14"/>
  <c r="S8" i="14"/>
  <c r="R8" i="14"/>
  <c r="Q8" i="14"/>
  <c r="O8" i="14"/>
  <c r="N8" i="14"/>
  <c r="M8" i="14"/>
  <c r="AE7" i="14"/>
  <c r="AD7" i="14"/>
  <c r="AC7" i="14"/>
  <c r="AA7" i="14"/>
  <c r="Z7" i="14"/>
  <c r="Y7" i="14"/>
  <c r="W7" i="14"/>
  <c r="V7" i="14"/>
  <c r="U7" i="14"/>
  <c r="S7" i="14"/>
  <c r="R7" i="14"/>
  <c r="Q7" i="14"/>
  <c r="O7" i="14"/>
  <c r="N7" i="14"/>
  <c r="M7" i="14"/>
  <c r="AE6" i="14"/>
  <c r="AD6" i="14"/>
  <c r="AC6" i="14"/>
  <c r="AA6" i="14"/>
  <c r="Z6" i="14"/>
  <c r="Y6" i="14"/>
  <c r="W6" i="14"/>
  <c r="V6" i="14"/>
  <c r="U6" i="14"/>
  <c r="S6" i="14"/>
  <c r="R6" i="14"/>
  <c r="Q6" i="14"/>
  <c r="O6" i="14"/>
  <c r="N6" i="14"/>
  <c r="M6" i="14"/>
  <c r="AC1" i="14"/>
  <c r="AC67" i="14" s="1"/>
  <c r="Y1" i="14"/>
  <c r="Y67" i="14" s="1"/>
  <c r="U1" i="14"/>
  <c r="U67" i="14" s="1"/>
  <c r="Q1" i="14"/>
  <c r="Q67" i="14" s="1"/>
  <c r="M1" i="14"/>
  <c r="M67" i="14" s="1"/>
  <c r="I1" i="14"/>
  <c r="I67" i="14" s="1"/>
  <c r="Q62" i="13"/>
  <c r="Q61" i="13" s="1"/>
  <c r="P62" i="13"/>
  <c r="P61" i="13" s="1"/>
  <c r="O62" i="13"/>
  <c r="O61" i="13" s="1"/>
  <c r="Q60" i="13"/>
  <c r="P60" i="13"/>
  <c r="O60" i="13"/>
  <c r="Q59" i="13"/>
  <c r="P59" i="13"/>
  <c r="O59" i="13"/>
  <c r="Q58" i="13"/>
  <c r="P58" i="13"/>
  <c r="O58" i="13"/>
  <c r="AM57" i="13"/>
  <c r="AL57" i="13"/>
  <c r="Q57" i="13"/>
  <c r="P57" i="13"/>
  <c r="O57" i="13"/>
  <c r="Q56" i="13"/>
  <c r="P56" i="13"/>
  <c r="O56" i="13"/>
  <c r="Q55" i="13"/>
  <c r="Q53" i="13"/>
  <c r="AM52" i="13"/>
  <c r="AL52" i="13"/>
  <c r="Q52" i="13"/>
  <c r="P52" i="13"/>
  <c r="O52" i="13"/>
  <c r="Q51" i="13"/>
  <c r="P51" i="13"/>
  <c r="O51" i="13"/>
  <c r="Q50" i="13"/>
  <c r="P50" i="13"/>
  <c r="O50" i="13"/>
  <c r="Q49" i="13"/>
  <c r="J48" i="13"/>
  <c r="I48" i="13"/>
  <c r="X21" i="13" s="1"/>
  <c r="Y21" i="13" s="1"/>
  <c r="H48" i="13"/>
  <c r="Q47" i="13"/>
  <c r="J47" i="13"/>
  <c r="I47" i="13"/>
  <c r="H47" i="13"/>
  <c r="Q46" i="13"/>
  <c r="J46" i="13"/>
  <c r="Q45" i="13"/>
  <c r="P45" i="13"/>
  <c r="O45" i="13"/>
  <c r="J44" i="13"/>
  <c r="Q43" i="13"/>
  <c r="P43" i="13"/>
  <c r="AM32" i="13" s="1"/>
  <c r="O43" i="13"/>
  <c r="J43" i="13"/>
  <c r="Q42" i="13"/>
  <c r="P42" i="13"/>
  <c r="AM31" i="13" s="1"/>
  <c r="O42" i="13"/>
  <c r="AL31" i="13" s="1"/>
  <c r="J42" i="13"/>
  <c r="Q41" i="13"/>
  <c r="P41" i="13"/>
  <c r="AM30" i="13" s="1"/>
  <c r="O41" i="13"/>
  <c r="AL30" i="13" s="1"/>
  <c r="J41" i="13"/>
  <c r="Q40" i="13"/>
  <c r="P40" i="13"/>
  <c r="AM29" i="13" s="1"/>
  <c r="O40" i="13"/>
  <c r="AL29" i="13" s="1"/>
  <c r="J40" i="13"/>
  <c r="Q39" i="13"/>
  <c r="P39" i="13"/>
  <c r="AM28" i="13" s="1"/>
  <c r="O39" i="13"/>
  <c r="AL28" i="13" s="1"/>
  <c r="Q38" i="13"/>
  <c r="Q37" i="13"/>
  <c r="J37" i="13"/>
  <c r="I37" i="13"/>
  <c r="U10" i="13" s="1"/>
  <c r="Y10" i="13" s="1"/>
  <c r="H37" i="13"/>
  <c r="AC50" i="13" s="1"/>
  <c r="Q36" i="13"/>
  <c r="J36" i="13"/>
  <c r="I36" i="13"/>
  <c r="U9" i="13" s="1"/>
  <c r="Y9" i="13" s="1"/>
  <c r="H36" i="13"/>
  <c r="Q35" i="13"/>
  <c r="J35" i="13"/>
  <c r="AM33" i="13"/>
  <c r="Q33" i="13"/>
  <c r="Q32" i="13"/>
  <c r="Q31" i="13"/>
  <c r="F28" i="13"/>
  <c r="F27" i="13"/>
  <c r="J26" i="13"/>
  <c r="F26" i="13"/>
  <c r="Q25" i="13"/>
  <c r="P25" i="13"/>
  <c r="O25" i="13"/>
  <c r="J25" i="13"/>
  <c r="F25" i="13"/>
  <c r="Q24" i="13"/>
  <c r="P24" i="13"/>
  <c r="O24" i="13"/>
  <c r="J24" i="13"/>
  <c r="F24" i="13"/>
  <c r="Q23" i="13"/>
  <c r="P23" i="13"/>
  <c r="O23" i="13"/>
  <c r="J23" i="13"/>
  <c r="F23" i="13"/>
  <c r="Q22" i="13"/>
  <c r="P22" i="13"/>
  <c r="O22" i="13"/>
  <c r="J22" i="13"/>
  <c r="F22" i="13"/>
  <c r="Q21" i="13"/>
  <c r="P21" i="13"/>
  <c r="O21" i="13"/>
  <c r="J21" i="13"/>
  <c r="F21" i="13"/>
  <c r="X20" i="13"/>
  <c r="Y20" i="13" s="1"/>
  <c r="F20" i="13"/>
  <c r="Q19" i="13"/>
  <c r="P19" i="13"/>
  <c r="AM18" i="13" s="1"/>
  <c r="O19" i="13"/>
  <c r="AL18" i="13" s="1"/>
  <c r="Q18" i="13"/>
  <c r="J16" i="13"/>
  <c r="Q15" i="13"/>
  <c r="J15" i="13"/>
  <c r="F15" i="13"/>
  <c r="Q14" i="13"/>
  <c r="J14" i="13"/>
  <c r="F14" i="13"/>
  <c r="Q13" i="13"/>
  <c r="J13" i="13"/>
  <c r="F13" i="13"/>
  <c r="Q12" i="13"/>
  <c r="J12" i="13"/>
  <c r="F12" i="13"/>
  <c r="Q11" i="13"/>
  <c r="J11" i="13"/>
  <c r="F11" i="13"/>
  <c r="Q10" i="13"/>
  <c r="J10" i="13"/>
  <c r="F10" i="13"/>
  <c r="Q9" i="13"/>
  <c r="J9" i="13"/>
  <c r="F9" i="13"/>
  <c r="T4" i="13"/>
  <c r="AI4" i="13" s="1"/>
  <c r="AB4" i="13"/>
  <c r="M3" i="13"/>
  <c r="C3" i="13"/>
  <c r="C2" i="13"/>
  <c r="AI2" i="13" s="1"/>
  <c r="K143" i="12"/>
  <c r="K145" i="12" s="1"/>
  <c r="G141" i="12"/>
  <c r="F141" i="12"/>
  <c r="E141" i="12"/>
  <c r="G140" i="12"/>
  <c r="F140" i="12"/>
  <c r="E140" i="12"/>
  <c r="K139" i="12"/>
  <c r="J139" i="12"/>
  <c r="I139" i="12"/>
  <c r="G137" i="12"/>
  <c r="F137" i="12"/>
  <c r="E137" i="12"/>
  <c r="G136" i="12"/>
  <c r="F136" i="12"/>
  <c r="E136" i="12"/>
  <c r="G135" i="12"/>
  <c r="F135" i="12"/>
  <c r="E135" i="12"/>
  <c r="G134" i="12"/>
  <c r="F134" i="12"/>
  <c r="E134" i="12"/>
  <c r="G133" i="12"/>
  <c r="F133" i="12"/>
  <c r="E133" i="12"/>
  <c r="K132" i="12"/>
  <c r="J132" i="12"/>
  <c r="J143" i="12" s="1"/>
  <c r="I132" i="12"/>
  <c r="I143" i="12" s="1"/>
  <c r="G130" i="12"/>
  <c r="F130" i="12"/>
  <c r="E130" i="12"/>
  <c r="G129" i="12"/>
  <c r="F129" i="12"/>
  <c r="E129" i="12"/>
  <c r="G128" i="12"/>
  <c r="F128" i="12"/>
  <c r="E128" i="12"/>
  <c r="K127" i="12"/>
  <c r="J127" i="12"/>
  <c r="I127" i="12"/>
  <c r="K121" i="12"/>
  <c r="K123" i="12" s="1"/>
  <c r="J121" i="12"/>
  <c r="J123" i="12" s="1"/>
  <c r="I121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4" i="12"/>
  <c r="F114" i="12"/>
  <c r="E114" i="12"/>
  <c r="K111" i="12"/>
  <c r="J111" i="12"/>
  <c r="I111" i="12"/>
  <c r="I123" i="12" s="1"/>
  <c r="G109" i="12"/>
  <c r="F109" i="12"/>
  <c r="E109" i="12"/>
  <c r="G108" i="12"/>
  <c r="F108" i="12"/>
  <c r="E108" i="12"/>
  <c r="G107" i="12"/>
  <c r="F107" i="12"/>
  <c r="E107" i="12"/>
  <c r="G106" i="12"/>
  <c r="F106" i="12"/>
  <c r="E106" i="12"/>
  <c r="G105" i="12"/>
  <c r="F105" i="12"/>
  <c r="E105" i="12"/>
  <c r="G104" i="12"/>
  <c r="F104" i="12"/>
  <c r="E104" i="12"/>
  <c r="G103" i="12"/>
  <c r="F103" i="12"/>
  <c r="E103" i="12"/>
  <c r="G102" i="12"/>
  <c r="F102" i="12"/>
  <c r="E102" i="12"/>
  <c r="AU148" i="12"/>
  <c r="AK148" i="12"/>
  <c r="AE148" i="12"/>
  <c r="O148" i="12"/>
  <c r="J97" i="12"/>
  <c r="J148" i="12" s="1"/>
  <c r="AS148" i="12"/>
  <c r="AQ148" i="12"/>
  <c r="AM148" i="12"/>
  <c r="AL148" i="12"/>
  <c r="AH148" i="12"/>
  <c r="AG148" i="12"/>
  <c r="AC148" i="12"/>
  <c r="AA148" i="12"/>
  <c r="W148" i="12"/>
  <c r="V148" i="12"/>
  <c r="R148" i="12"/>
  <c r="Q148" i="12"/>
  <c r="M148" i="12"/>
  <c r="K95" i="12"/>
  <c r="K97" i="12" s="1"/>
  <c r="K148" i="12" s="1"/>
  <c r="J95" i="12"/>
  <c r="I95" i="12"/>
  <c r="I97" i="12" s="1"/>
  <c r="G93" i="12"/>
  <c r="F93" i="12"/>
  <c r="E93" i="12"/>
  <c r="G92" i="12"/>
  <c r="F92" i="12"/>
  <c r="E92" i="12"/>
  <c r="G91" i="12"/>
  <c r="F91" i="12"/>
  <c r="E91" i="12"/>
  <c r="G90" i="12"/>
  <c r="F90" i="12"/>
  <c r="E90" i="12"/>
  <c r="G89" i="12"/>
  <c r="F89" i="12"/>
  <c r="E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K82" i="12"/>
  <c r="J82" i="12"/>
  <c r="I82" i="12"/>
  <c r="G80" i="12"/>
  <c r="F80" i="12"/>
  <c r="E80" i="12"/>
  <c r="G79" i="12"/>
  <c r="F79" i="12"/>
  <c r="E79" i="12"/>
  <c r="G78" i="12"/>
  <c r="F78" i="12"/>
  <c r="E78" i="12"/>
  <c r="G77" i="12"/>
  <c r="F77" i="12"/>
  <c r="E77" i="12"/>
  <c r="G76" i="12"/>
  <c r="F76" i="12"/>
  <c r="E76" i="12"/>
  <c r="G75" i="12"/>
  <c r="F75" i="12"/>
  <c r="E75" i="12"/>
  <c r="G74" i="12"/>
  <c r="F74" i="12"/>
  <c r="E74" i="12"/>
  <c r="AS69" i="12"/>
  <c r="AO69" i="12"/>
  <c r="AK69" i="12"/>
  <c r="AG69" i="12"/>
  <c r="AC69" i="12"/>
  <c r="Y69" i="12"/>
  <c r="U69" i="12"/>
  <c r="Q69" i="12"/>
  <c r="M69" i="12"/>
  <c r="I69" i="12"/>
  <c r="B67" i="12"/>
  <c r="G59" i="12"/>
  <c r="G58" i="12" s="1"/>
  <c r="F59" i="12"/>
  <c r="F58" i="12" s="1"/>
  <c r="E59" i="12"/>
  <c r="E58" i="12" s="1"/>
  <c r="K58" i="12"/>
  <c r="J58" i="12"/>
  <c r="I58" i="12"/>
  <c r="I61" i="12" s="1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K51" i="12"/>
  <c r="J51" i="12"/>
  <c r="I51" i="12"/>
  <c r="G50" i="12"/>
  <c r="F50" i="12"/>
  <c r="E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K45" i="12"/>
  <c r="J45" i="12"/>
  <c r="I45" i="12"/>
  <c r="G44" i="12"/>
  <c r="F44" i="12"/>
  <c r="E44" i="12"/>
  <c r="G43" i="12"/>
  <c r="F43" i="12"/>
  <c r="E43" i="12"/>
  <c r="G42" i="12"/>
  <c r="F42" i="12"/>
  <c r="E42" i="12"/>
  <c r="K41" i="12"/>
  <c r="J41" i="12"/>
  <c r="I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F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K31" i="12"/>
  <c r="J31" i="12"/>
  <c r="I31" i="12"/>
  <c r="G30" i="12"/>
  <c r="F30" i="12"/>
  <c r="E30" i="12"/>
  <c r="G29" i="12"/>
  <c r="F29" i="12"/>
  <c r="E29" i="12"/>
  <c r="G28" i="12"/>
  <c r="F28" i="12"/>
  <c r="E28" i="12"/>
  <c r="K27" i="12"/>
  <c r="K61" i="12" s="1"/>
  <c r="J27" i="12"/>
  <c r="I27" i="12"/>
  <c r="G22" i="12"/>
  <c r="F22" i="12"/>
  <c r="E22" i="12"/>
  <c r="G21" i="12"/>
  <c r="F21" i="12"/>
  <c r="E21" i="12"/>
  <c r="G20" i="12"/>
  <c r="F20" i="12"/>
  <c r="E20" i="12"/>
  <c r="G19" i="12"/>
  <c r="F19" i="12"/>
  <c r="E19" i="12"/>
  <c r="G18" i="12"/>
  <c r="F18" i="12"/>
  <c r="E18" i="12"/>
  <c r="K17" i="12"/>
  <c r="J17" i="12"/>
  <c r="I17" i="12"/>
  <c r="G16" i="12"/>
  <c r="F16" i="12"/>
  <c r="E16" i="12"/>
  <c r="G15" i="12"/>
  <c r="F15" i="12"/>
  <c r="E15" i="12"/>
  <c r="K14" i="12"/>
  <c r="J14" i="12"/>
  <c r="I14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F9" i="12"/>
  <c r="E9" i="12"/>
  <c r="G8" i="12"/>
  <c r="F8" i="12"/>
  <c r="E8" i="12"/>
  <c r="G7" i="12"/>
  <c r="F7" i="12"/>
  <c r="E7" i="12"/>
  <c r="AS147" i="12"/>
  <c r="AQ147" i="12"/>
  <c r="AM147" i="12"/>
  <c r="AL147" i="12"/>
  <c r="AH147" i="12"/>
  <c r="AG147" i="12"/>
  <c r="AC147" i="12"/>
  <c r="AA147" i="12"/>
  <c r="W147" i="12"/>
  <c r="V147" i="12"/>
  <c r="R147" i="12"/>
  <c r="Q147" i="12"/>
  <c r="M147" i="12"/>
  <c r="K6" i="12"/>
  <c r="K24" i="12" s="1"/>
  <c r="K63" i="12" s="1"/>
  <c r="K147" i="12" s="1"/>
  <c r="J6" i="12"/>
  <c r="J24" i="12" s="1"/>
  <c r="I6" i="12"/>
  <c r="I24" i="12" s="1"/>
  <c r="Q62" i="11"/>
  <c r="Q61" i="11" s="1"/>
  <c r="P62" i="11"/>
  <c r="P61" i="11" s="1"/>
  <c r="O62" i="11"/>
  <c r="O61" i="11" s="1"/>
  <c r="Q60" i="11"/>
  <c r="P60" i="11"/>
  <c r="O60" i="11"/>
  <c r="Q59" i="11"/>
  <c r="P59" i="11"/>
  <c r="O59" i="11"/>
  <c r="Q58" i="11"/>
  <c r="P58" i="11"/>
  <c r="O58" i="11"/>
  <c r="AM57" i="11"/>
  <c r="AL57" i="11"/>
  <c r="Q57" i="11"/>
  <c r="P57" i="11"/>
  <c r="O57" i="11"/>
  <c r="Q56" i="11"/>
  <c r="P56" i="11"/>
  <c r="O56" i="11"/>
  <c r="Q55" i="11"/>
  <c r="P55" i="11"/>
  <c r="O55" i="11"/>
  <c r="Q53" i="11"/>
  <c r="P53" i="11"/>
  <c r="O53" i="11"/>
  <c r="AM52" i="11"/>
  <c r="AL52" i="11"/>
  <c r="Q52" i="11"/>
  <c r="P52" i="11"/>
  <c r="O52" i="11"/>
  <c r="Q51" i="11"/>
  <c r="P51" i="11"/>
  <c r="O51" i="11"/>
  <c r="Q50" i="11"/>
  <c r="P50" i="11"/>
  <c r="O50" i="11"/>
  <c r="Q49" i="11"/>
  <c r="P49" i="11"/>
  <c r="O49" i="11"/>
  <c r="J48" i="11"/>
  <c r="I48" i="11"/>
  <c r="H48" i="11"/>
  <c r="Q47" i="11"/>
  <c r="P47" i="11"/>
  <c r="AM35" i="11" s="1"/>
  <c r="O47" i="11"/>
  <c r="AL35" i="11" s="1"/>
  <c r="J47" i="11"/>
  <c r="I47" i="11"/>
  <c r="H47" i="11"/>
  <c r="Q46" i="11"/>
  <c r="P46" i="11"/>
  <c r="AM34" i="11" s="1"/>
  <c r="O46" i="11"/>
  <c r="Q45" i="11"/>
  <c r="P45" i="11"/>
  <c r="O45" i="11"/>
  <c r="AL33" i="11" s="1"/>
  <c r="J44" i="11"/>
  <c r="I44" i="11"/>
  <c r="H44" i="11"/>
  <c r="Q43" i="11"/>
  <c r="P43" i="11"/>
  <c r="AM32" i="11" s="1"/>
  <c r="O43" i="11"/>
  <c r="J43" i="11"/>
  <c r="I43" i="11"/>
  <c r="V16" i="11" s="1"/>
  <c r="Y16" i="11" s="1"/>
  <c r="H43" i="11"/>
  <c r="AC56" i="11" s="1"/>
  <c r="Q42" i="11"/>
  <c r="P42" i="11"/>
  <c r="O42" i="11"/>
  <c r="AL31" i="11" s="1"/>
  <c r="J42" i="11"/>
  <c r="I42" i="11"/>
  <c r="V15" i="11" s="1"/>
  <c r="Y15" i="11" s="1"/>
  <c r="H42" i="11"/>
  <c r="Q41" i="11"/>
  <c r="P41" i="11"/>
  <c r="AM30" i="11" s="1"/>
  <c r="O41" i="11"/>
  <c r="AL30" i="11" s="1"/>
  <c r="J41" i="11"/>
  <c r="I41" i="11"/>
  <c r="AE54" i="11" s="1"/>
  <c r="H41" i="11"/>
  <c r="AD54" i="11" s="1"/>
  <c r="Q40" i="11"/>
  <c r="P40" i="11"/>
  <c r="AM29" i="11" s="1"/>
  <c r="O40" i="11"/>
  <c r="AL29" i="11" s="1"/>
  <c r="J40" i="11"/>
  <c r="I40" i="11"/>
  <c r="W13" i="11" s="1"/>
  <c r="H40" i="11"/>
  <c r="Q39" i="11"/>
  <c r="P39" i="11"/>
  <c r="AM28" i="11" s="1"/>
  <c r="O39" i="11"/>
  <c r="AL28" i="11" s="1"/>
  <c r="Q38" i="11"/>
  <c r="P38" i="11"/>
  <c r="O38" i="11"/>
  <c r="Q37" i="11"/>
  <c r="P37" i="11"/>
  <c r="AM26" i="11" s="1"/>
  <c r="O37" i="11"/>
  <c r="AL26" i="11" s="1"/>
  <c r="J37" i="11"/>
  <c r="I37" i="11"/>
  <c r="H37" i="11"/>
  <c r="Q36" i="11"/>
  <c r="P36" i="11"/>
  <c r="AM25" i="11" s="1"/>
  <c r="O36" i="11"/>
  <c r="AL25" i="11" s="1"/>
  <c r="J36" i="11"/>
  <c r="I36" i="11"/>
  <c r="H36" i="11"/>
  <c r="Q35" i="11"/>
  <c r="P35" i="11"/>
  <c r="AM24" i="11" s="1"/>
  <c r="O35" i="11"/>
  <c r="AL24" i="11" s="1"/>
  <c r="J35" i="11"/>
  <c r="I35" i="11"/>
  <c r="H35" i="11"/>
  <c r="AM33" i="11"/>
  <c r="Q33" i="11"/>
  <c r="P33" i="11"/>
  <c r="AM23" i="11" s="1"/>
  <c r="O33" i="11"/>
  <c r="AL23" i="11" s="1"/>
  <c r="Q32" i="11"/>
  <c r="P32" i="11"/>
  <c r="O32" i="11"/>
  <c r="AM31" i="11"/>
  <c r="Q31" i="11"/>
  <c r="P31" i="11"/>
  <c r="AM21" i="11" s="1"/>
  <c r="O31" i="11"/>
  <c r="AL21" i="11" s="1"/>
  <c r="F28" i="11"/>
  <c r="E28" i="11"/>
  <c r="D28" i="11"/>
  <c r="AL27" i="11"/>
  <c r="F27" i="11"/>
  <c r="E27" i="11"/>
  <c r="D27" i="11"/>
  <c r="U26" i="11"/>
  <c r="J26" i="11"/>
  <c r="I26" i="11"/>
  <c r="H26" i="11"/>
  <c r="F26" i="11"/>
  <c r="E26" i="11"/>
  <c r="D26" i="11"/>
  <c r="AD23" i="11" s="1"/>
  <c r="Q25" i="11"/>
  <c r="P25" i="11"/>
  <c r="O25" i="11"/>
  <c r="J25" i="11"/>
  <c r="I25" i="11"/>
  <c r="AE43" i="11" s="1"/>
  <c r="H25" i="11"/>
  <c r="F25" i="11"/>
  <c r="E25" i="11"/>
  <c r="AF22" i="11" s="1"/>
  <c r="D25" i="11"/>
  <c r="AD22" i="11" s="1"/>
  <c r="Q24" i="11"/>
  <c r="P24" i="11"/>
  <c r="O24" i="11"/>
  <c r="J24" i="11"/>
  <c r="I24" i="11"/>
  <c r="H24" i="11"/>
  <c r="F24" i="11"/>
  <c r="E24" i="11"/>
  <c r="D24" i="11"/>
  <c r="Q23" i="11"/>
  <c r="P23" i="11"/>
  <c r="O23" i="11"/>
  <c r="J23" i="11"/>
  <c r="I23" i="11"/>
  <c r="AE41" i="11" s="1"/>
  <c r="H23" i="11"/>
  <c r="AC41" i="11" s="1"/>
  <c r="F23" i="11"/>
  <c r="E23" i="11"/>
  <c r="D23" i="11"/>
  <c r="AD20" i="11" s="1"/>
  <c r="AM22" i="11"/>
  <c r="AL22" i="11"/>
  <c r="Q22" i="11"/>
  <c r="P22" i="11"/>
  <c r="O22" i="11"/>
  <c r="J22" i="11"/>
  <c r="I22" i="11"/>
  <c r="H22" i="11"/>
  <c r="AC40" i="11" s="1"/>
  <c r="F22" i="11"/>
  <c r="E22" i="11"/>
  <c r="D22" i="11"/>
  <c r="X21" i="11"/>
  <c r="Y21" i="11" s="1"/>
  <c r="Q21" i="11"/>
  <c r="P21" i="11"/>
  <c r="O21" i="11"/>
  <c r="J21" i="11"/>
  <c r="I21" i="11"/>
  <c r="H21" i="11"/>
  <c r="F21" i="11"/>
  <c r="E21" i="11"/>
  <c r="D21" i="11"/>
  <c r="AC20" i="11"/>
  <c r="F20" i="11"/>
  <c r="E20" i="11"/>
  <c r="D20" i="11"/>
  <c r="Q19" i="11"/>
  <c r="P19" i="11"/>
  <c r="O19" i="11"/>
  <c r="AL18" i="11" s="1"/>
  <c r="Q18" i="11"/>
  <c r="P18" i="11"/>
  <c r="AM17" i="11" s="1"/>
  <c r="O18" i="11"/>
  <c r="J16" i="11"/>
  <c r="I16" i="11"/>
  <c r="H16" i="11"/>
  <c r="Q15" i="11"/>
  <c r="P15" i="11"/>
  <c r="AM16" i="11" s="1"/>
  <c r="O15" i="11"/>
  <c r="AL16" i="11" s="1"/>
  <c r="J15" i="11"/>
  <c r="I15" i="11"/>
  <c r="AE35" i="11" s="1"/>
  <c r="H15" i="11"/>
  <c r="F15" i="11"/>
  <c r="E15" i="11"/>
  <c r="D15" i="11"/>
  <c r="Q14" i="11"/>
  <c r="P14" i="11"/>
  <c r="AM15" i="11" s="1"/>
  <c r="O14" i="11"/>
  <c r="AL15" i="11" s="1"/>
  <c r="J14" i="11"/>
  <c r="I14" i="11"/>
  <c r="H14" i="11"/>
  <c r="F14" i="11"/>
  <c r="E14" i="11"/>
  <c r="D14" i="11"/>
  <c r="Q13" i="11"/>
  <c r="P13" i="11"/>
  <c r="O13" i="11"/>
  <c r="AL14" i="11" s="1"/>
  <c r="J13" i="11"/>
  <c r="I13" i="11"/>
  <c r="H13" i="11"/>
  <c r="AC33" i="11" s="1"/>
  <c r="F13" i="11"/>
  <c r="E13" i="11"/>
  <c r="AD12" i="11" s="1"/>
  <c r="D13" i="11"/>
  <c r="Q12" i="11"/>
  <c r="P12" i="11"/>
  <c r="AM13" i="11" s="1"/>
  <c r="O12" i="11"/>
  <c r="AL13" i="11" s="1"/>
  <c r="J12" i="11"/>
  <c r="I12" i="11"/>
  <c r="H12" i="11"/>
  <c r="F12" i="11"/>
  <c r="E12" i="11"/>
  <c r="D12" i="11"/>
  <c r="Q11" i="11"/>
  <c r="P11" i="11"/>
  <c r="AM12" i="11" s="1"/>
  <c r="O11" i="11"/>
  <c r="AL12" i="11" s="1"/>
  <c r="J11" i="11"/>
  <c r="I11" i="11"/>
  <c r="H11" i="11"/>
  <c r="F11" i="11"/>
  <c r="AE10" i="11" s="1"/>
  <c r="E11" i="11"/>
  <c r="D11" i="11"/>
  <c r="Q10" i="11"/>
  <c r="P10" i="11"/>
  <c r="AM11" i="11" s="1"/>
  <c r="O10" i="11"/>
  <c r="AL11" i="11" s="1"/>
  <c r="J10" i="11"/>
  <c r="I10" i="11"/>
  <c r="H10" i="11"/>
  <c r="F10" i="11"/>
  <c r="E10" i="11"/>
  <c r="D10" i="11"/>
  <c r="AD9" i="11" s="1"/>
  <c r="Q9" i="11"/>
  <c r="P9" i="11"/>
  <c r="AM10" i="11" s="1"/>
  <c r="O9" i="11"/>
  <c r="AL10" i="11" s="1"/>
  <c r="J9" i="11"/>
  <c r="I9" i="11"/>
  <c r="H9" i="11"/>
  <c r="F9" i="11"/>
  <c r="E9" i="11"/>
  <c r="AL65" i="11" s="1"/>
  <c r="D9" i="11"/>
  <c r="T4" i="11"/>
  <c r="AI4" i="11" s="1"/>
  <c r="M3" i="11"/>
  <c r="C3" i="11"/>
  <c r="C2" i="11"/>
  <c r="M2" i="11" s="1"/>
  <c r="I145" i="10"/>
  <c r="J143" i="10"/>
  <c r="G141" i="10"/>
  <c r="F141" i="10"/>
  <c r="E141" i="10"/>
  <c r="G140" i="10"/>
  <c r="F140" i="10"/>
  <c r="E140" i="10"/>
  <c r="K139" i="10"/>
  <c r="J139" i="10"/>
  <c r="I139" i="10"/>
  <c r="G137" i="10"/>
  <c r="F137" i="10"/>
  <c r="E137" i="10"/>
  <c r="G136" i="10"/>
  <c r="F136" i="10"/>
  <c r="E136" i="10"/>
  <c r="G135" i="10"/>
  <c r="F135" i="10"/>
  <c r="E135" i="10"/>
  <c r="G134" i="10"/>
  <c r="F134" i="10"/>
  <c r="E134" i="10"/>
  <c r="G133" i="10"/>
  <c r="F133" i="10"/>
  <c r="E133" i="10"/>
  <c r="K132" i="10"/>
  <c r="J132" i="10"/>
  <c r="I132" i="10"/>
  <c r="I143" i="10" s="1"/>
  <c r="G130" i="10"/>
  <c r="F130" i="10"/>
  <c r="E130" i="10"/>
  <c r="G129" i="10"/>
  <c r="F129" i="10"/>
  <c r="E129" i="10"/>
  <c r="G128" i="10"/>
  <c r="F128" i="10"/>
  <c r="E128" i="10"/>
  <c r="K127" i="10"/>
  <c r="J127" i="10"/>
  <c r="I127" i="10"/>
  <c r="K121" i="10"/>
  <c r="J121" i="10"/>
  <c r="J123" i="10" s="1"/>
  <c r="I121" i="10"/>
  <c r="I123" i="10" s="1"/>
  <c r="G119" i="10"/>
  <c r="F119" i="10"/>
  <c r="E119" i="10"/>
  <c r="G118" i="10"/>
  <c r="F118" i="10"/>
  <c r="E118" i="10"/>
  <c r="G117" i="10"/>
  <c r="F117" i="10"/>
  <c r="E117" i="10"/>
  <c r="G116" i="10"/>
  <c r="F116" i="10"/>
  <c r="E116" i="10"/>
  <c r="G115" i="10"/>
  <c r="F115" i="10"/>
  <c r="E115" i="10"/>
  <c r="G114" i="10"/>
  <c r="F114" i="10"/>
  <c r="E114" i="10"/>
  <c r="K111" i="10"/>
  <c r="K123" i="10" s="1"/>
  <c r="J111" i="10"/>
  <c r="I111" i="10"/>
  <c r="G109" i="10"/>
  <c r="F109" i="10"/>
  <c r="E109" i="10"/>
  <c r="G108" i="10"/>
  <c r="F108" i="10"/>
  <c r="E108" i="10"/>
  <c r="G107" i="10"/>
  <c r="F107" i="10"/>
  <c r="E107" i="10"/>
  <c r="G106" i="10"/>
  <c r="F106" i="10"/>
  <c r="E106" i="10"/>
  <c r="G105" i="10"/>
  <c r="F105" i="10"/>
  <c r="E105" i="10"/>
  <c r="G104" i="10"/>
  <c r="F104" i="10"/>
  <c r="E104" i="10"/>
  <c r="G103" i="10"/>
  <c r="F103" i="10"/>
  <c r="E103" i="10"/>
  <c r="G102" i="10"/>
  <c r="F102" i="10"/>
  <c r="E102" i="10"/>
  <c r="AT148" i="10"/>
  <c r="AO148" i="10"/>
  <c r="AI148" i="10"/>
  <c r="AD148" i="10"/>
  <c r="Y148" i="10"/>
  <c r="S148" i="10"/>
  <c r="N148" i="10"/>
  <c r="I97" i="10"/>
  <c r="I148" i="10" s="1"/>
  <c r="K95" i="10"/>
  <c r="K97" i="10" s="1"/>
  <c r="J95" i="10"/>
  <c r="I95" i="10"/>
  <c r="G93" i="10"/>
  <c r="F93" i="10"/>
  <c r="E93" i="10"/>
  <c r="G92" i="10"/>
  <c r="F92" i="10"/>
  <c r="E92" i="10"/>
  <c r="G91" i="10"/>
  <c r="F91" i="10"/>
  <c r="E91" i="10"/>
  <c r="G90" i="10"/>
  <c r="F90" i="10"/>
  <c r="E90" i="10"/>
  <c r="G89" i="10"/>
  <c r="F89" i="10"/>
  <c r="E89" i="10"/>
  <c r="G88" i="10"/>
  <c r="F88" i="10"/>
  <c r="E88" i="10"/>
  <c r="G87" i="10"/>
  <c r="F87" i="10"/>
  <c r="E87" i="10"/>
  <c r="G86" i="10"/>
  <c r="F86" i="10"/>
  <c r="E86" i="10"/>
  <c r="G85" i="10"/>
  <c r="F85" i="10"/>
  <c r="E85" i="10"/>
  <c r="K82" i="10"/>
  <c r="J82" i="10"/>
  <c r="I82" i="10"/>
  <c r="G80" i="10"/>
  <c r="F80" i="10"/>
  <c r="E80" i="10"/>
  <c r="G79" i="10"/>
  <c r="F79" i="10"/>
  <c r="E79" i="10"/>
  <c r="G78" i="10"/>
  <c r="F78" i="10"/>
  <c r="E78" i="10"/>
  <c r="G77" i="10"/>
  <c r="F77" i="10"/>
  <c r="E77" i="10"/>
  <c r="G76" i="10"/>
  <c r="F76" i="10"/>
  <c r="E76" i="10"/>
  <c r="G75" i="10"/>
  <c r="F75" i="10"/>
  <c r="E75" i="10"/>
  <c r="G74" i="10"/>
  <c r="F74" i="10"/>
  <c r="E74" i="10"/>
  <c r="AS69" i="10"/>
  <c r="AO69" i="10"/>
  <c r="AK69" i="10"/>
  <c r="AG69" i="10"/>
  <c r="AC69" i="10"/>
  <c r="Y69" i="10"/>
  <c r="U69" i="10"/>
  <c r="Q69" i="10"/>
  <c r="M69" i="10"/>
  <c r="I69" i="10"/>
  <c r="B67" i="10"/>
  <c r="G59" i="10"/>
  <c r="G58" i="10" s="1"/>
  <c r="F59" i="10"/>
  <c r="F58" i="10" s="1"/>
  <c r="E59" i="10"/>
  <c r="E58" i="10" s="1"/>
  <c r="K58" i="10"/>
  <c r="J58" i="10"/>
  <c r="I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F52" i="10"/>
  <c r="E52" i="10"/>
  <c r="K51" i="10"/>
  <c r="J51" i="10"/>
  <c r="I51" i="10"/>
  <c r="G50" i="10"/>
  <c r="F50" i="10"/>
  <c r="E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K45" i="10"/>
  <c r="J45" i="10"/>
  <c r="I45" i="10"/>
  <c r="G44" i="10"/>
  <c r="F44" i="10"/>
  <c r="E44" i="10"/>
  <c r="G43" i="10"/>
  <c r="F43" i="10"/>
  <c r="E43" i="10"/>
  <c r="G42" i="10"/>
  <c r="F42" i="10"/>
  <c r="E42" i="10"/>
  <c r="K41" i="10"/>
  <c r="J41" i="10"/>
  <c r="I41" i="10"/>
  <c r="G40" i="10"/>
  <c r="F40" i="10"/>
  <c r="E40" i="10"/>
  <c r="G39" i="10"/>
  <c r="F39" i="10"/>
  <c r="E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K31" i="10"/>
  <c r="J31" i="10"/>
  <c r="I31" i="10"/>
  <c r="G30" i="10"/>
  <c r="F30" i="10"/>
  <c r="E30" i="10"/>
  <c r="G29" i="10"/>
  <c r="F29" i="10"/>
  <c r="E29" i="10"/>
  <c r="G28" i="10"/>
  <c r="F28" i="10"/>
  <c r="E28" i="10"/>
  <c r="K27" i="10"/>
  <c r="J27" i="10"/>
  <c r="J61" i="10" s="1"/>
  <c r="I27" i="10"/>
  <c r="U147" i="10"/>
  <c r="J24" i="10"/>
  <c r="J63" i="10" s="1"/>
  <c r="J147" i="10" s="1"/>
  <c r="G22" i="10"/>
  <c r="F22" i="10"/>
  <c r="E22" i="10"/>
  <c r="G21" i="10"/>
  <c r="F21" i="10"/>
  <c r="E21" i="10"/>
  <c r="G20" i="10"/>
  <c r="F20" i="10"/>
  <c r="E20" i="10"/>
  <c r="G19" i="10"/>
  <c r="F19" i="10"/>
  <c r="E19" i="10"/>
  <c r="G18" i="10"/>
  <c r="F18" i="10"/>
  <c r="E18" i="10"/>
  <c r="AM147" i="10"/>
  <c r="K17" i="10"/>
  <c r="J17" i="10"/>
  <c r="I17" i="10"/>
  <c r="G16" i="10"/>
  <c r="F16" i="10"/>
  <c r="E16" i="10"/>
  <c r="G15" i="10"/>
  <c r="F15" i="10"/>
  <c r="E15" i="10"/>
  <c r="AS147" i="10"/>
  <c r="K14" i="10"/>
  <c r="J14" i="10"/>
  <c r="I14" i="10"/>
  <c r="G13" i="10"/>
  <c r="F13" i="10"/>
  <c r="E13" i="10"/>
  <c r="G12" i="10"/>
  <c r="F12" i="10"/>
  <c r="E12" i="10"/>
  <c r="G11" i="10"/>
  <c r="F11" i="10"/>
  <c r="E11" i="10"/>
  <c r="G10" i="10"/>
  <c r="F10" i="10"/>
  <c r="E10" i="10"/>
  <c r="G9" i="10"/>
  <c r="F9" i="10"/>
  <c r="E9" i="10"/>
  <c r="G8" i="10"/>
  <c r="F8" i="10"/>
  <c r="E8" i="10"/>
  <c r="G7" i="10"/>
  <c r="F7" i="10"/>
  <c r="E7" i="10"/>
  <c r="AH147" i="10"/>
  <c r="AC147" i="10"/>
  <c r="W147" i="10"/>
  <c r="R147" i="10"/>
  <c r="O147" i="10"/>
  <c r="M147" i="10"/>
  <c r="K6" i="10"/>
  <c r="J6" i="10"/>
  <c r="I6" i="10"/>
  <c r="I24" i="10" s="1"/>
  <c r="T4" i="9"/>
  <c r="M4" i="9"/>
  <c r="AB4" i="9" s="1"/>
  <c r="Q62" i="9"/>
  <c r="Q61" i="9" s="1"/>
  <c r="P62" i="9"/>
  <c r="O62" i="9"/>
  <c r="O61" i="9" s="1"/>
  <c r="P61" i="9"/>
  <c r="Q60" i="9"/>
  <c r="P60" i="9"/>
  <c r="O60" i="9"/>
  <c r="Q59" i="9"/>
  <c r="P59" i="9"/>
  <c r="O59" i="9"/>
  <c r="Q58" i="9"/>
  <c r="P58" i="9"/>
  <c r="O58" i="9"/>
  <c r="AM57" i="9"/>
  <c r="AL57" i="9"/>
  <c r="Q57" i="9"/>
  <c r="P57" i="9"/>
  <c r="O57" i="9"/>
  <c r="Q56" i="9"/>
  <c r="P56" i="9"/>
  <c r="O56" i="9"/>
  <c r="Q55" i="9"/>
  <c r="P55" i="9"/>
  <c r="O55" i="9"/>
  <c r="Q53" i="9"/>
  <c r="P53" i="9"/>
  <c r="O53" i="9"/>
  <c r="AM52" i="9"/>
  <c r="AL52" i="9"/>
  <c r="Q52" i="9"/>
  <c r="P52" i="9"/>
  <c r="O52" i="9"/>
  <c r="Q51" i="9"/>
  <c r="P51" i="9"/>
  <c r="O51" i="9"/>
  <c r="Q50" i="9"/>
  <c r="P50" i="9"/>
  <c r="O50" i="9"/>
  <c r="Q49" i="9"/>
  <c r="P49" i="9"/>
  <c r="O49" i="9"/>
  <c r="J48" i="9"/>
  <c r="I48" i="9"/>
  <c r="H48" i="9"/>
  <c r="AC61" i="9" s="1"/>
  <c r="Q47" i="9"/>
  <c r="P47" i="9"/>
  <c r="O47" i="9"/>
  <c r="AL35" i="9" s="1"/>
  <c r="J47" i="9"/>
  <c r="I47" i="9"/>
  <c r="X38" i="9" s="1"/>
  <c r="Y38" i="9" s="1"/>
  <c r="H47" i="9"/>
  <c r="Q46" i="9"/>
  <c r="P46" i="9"/>
  <c r="AM34" i="9" s="1"/>
  <c r="O46" i="9"/>
  <c r="AL34" i="9" s="1"/>
  <c r="Q45" i="9"/>
  <c r="P45" i="9"/>
  <c r="AM33" i="9" s="1"/>
  <c r="O45" i="9"/>
  <c r="J44" i="9"/>
  <c r="I44" i="9"/>
  <c r="H44" i="9"/>
  <c r="Q43" i="9"/>
  <c r="P43" i="9"/>
  <c r="AM32" i="9" s="1"/>
  <c r="O43" i="9"/>
  <c r="AL32" i="9" s="1"/>
  <c r="J43" i="9"/>
  <c r="I43" i="9"/>
  <c r="V16" i="9" s="1"/>
  <c r="Y16" i="9" s="1"/>
  <c r="H43" i="9"/>
  <c r="Q42" i="9"/>
  <c r="P42" i="9"/>
  <c r="AM31" i="9" s="1"/>
  <c r="O42" i="9"/>
  <c r="AL31" i="9" s="1"/>
  <c r="J42" i="9"/>
  <c r="I42" i="9"/>
  <c r="V15" i="9" s="1"/>
  <c r="Y15" i="9" s="1"/>
  <c r="H42" i="9"/>
  <c r="Q41" i="9"/>
  <c r="P41" i="9"/>
  <c r="AM30" i="9" s="1"/>
  <c r="O41" i="9"/>
  <c r="AL30" i="9" s="1"/>
  <c r="J41" i="9"/>
  <c r="I41" i="9"/>
  <c r="H41" i="9"/>
  <c r="Q40" i="9"/>
  <c r="P40" i="9"/>
  <c r="AM29" i="9" s="1"/>
  <c r="O40" i="9"/>
  <c r="J40" i="9"/>
  <c r="I40" i="9"/>
  <c r="H40" i="9"/>
  <c r="Q39" i="9"/>
  <c r="P39" i="9"/>
  <c r="O39" i="9"/>
  <c r="AL28" i="9" s="1"/>
  <c r="Q38" i="9"/>
  <c r="P38" i="9"/>
  <c r="O38" i="9"/>
  <c r="AL27" i="9" s="1"/>
  <c r="Q37" i="9"/>
  <c r="P37" i="9"/>
  <c r="AM26" i="9" s="1"/>
  <c r="O37" i="9"/>
  <c r="J37" i="9"/>
  <c r="I37" i="9"/>
  <c r="U10" i="9" s="1"/>
  <c r="Y10" i="9" s="1"/>
  <c r="H37" i="9"/>
  <c r="Q36" i="9"/>
  <c r="P36" i="9"/>
  <c r="AM25" i="9" s="1"/>
  <c r="O36" i="9"/>
  <c r="J36" i="9"/>
  <c r="I36" i="9"/>
  <c r="H36" i="9"/>
  <c r="AM35" i="9"/>
  <c r="Q35" i="9"/>
  <c r="P35" i="9"/>
  <c r="AM24" i="9" s="1"/>
  <c r="O35" i="9"/>
  <c r="AL24" i="9" s="1"/>
  <c r="J35" i="9"/>
  <c r="I35" i="9"/>
  <c r="U8" i="9" s="1"/>
  <c r="H35" i="9"/>
  <c r="AC48" i="9" s="1"/>
  <c r="Q33" i="9"/>
  <c r="P33" i="9"/>
  <c r="AM23" i="9" s="1"/>
  <c r="O33" i="9"/>
  <c r="Q32" i="9"/>
  <c r="P32" i="9"/>
  <c r="AM22" i="9" s="1"/>
  <c r="O32" i="9"/>
  <c r="AL22" i="9" s="1"/>
  <c r="W31" i="9"/>
  <c r="Y31" i="9" s="1"/>
  <c r="Q31" i="9"/>
  <c r="P31" i="9"/>
  <c r="AM21" i="9" s="1"/>
  <c r="O31" i="9"/>
  <c r="AL21" i="9" s="1"/>
  <c r="AL29" i="9"/>
  <c r="AM28" i="9"/>
  <c r="F28" i="9"/>
  <c r="E28" i="9"/>
  <c r="AF25" i="9" s="1"/>
  <c r="D28" i="9"/>
  <c r="AD25" i="9" s="1"/>
  <c r="AM27" i="9"/>
  <c r="F27" i="9"/>
  <c r="E27" i="9"/>
  <c r="AE24" i="9" s="1"/>
  <c r="D27" i="9"/>
  <c r="AL26" i="9"/>
  <c r="J26" i="9"/>
  <c r="I26" i="9"/>
  <c r="AE44" i="9" s="1"/>
  <c r="H26" i="9"/>
  <c r="F26" i="9"/>
  <c r="E26" i="9"/>
  <c r="D26" i="9"/>
  <c r="AL25" i="9"/>
  <c r="AE25" i="9"/>
  <c r="AC25" i="9"/>
  <c r="Q25" i="9"/>
  <c r="P25" i="9"/>
  <c r="O25" i="9"/>
  <c r="J25" i="9"/>
  <c r="I25" i="9"/>
  <c r="H25" i="9"/>
  <c r="F25" i="9"/>
  <c r="E25" i="9"/>
  <c r="AF22" i="9" s="1"/>
  <c r="D25" i="9"/>
  <c r="Q24" i="9"/>
  <c r="P24" i="9"/>
  <c r="O24" i="9"/>
  <c r="J24" i="9"/>
  <c r="I24" i="9"/>
  <c r="H24" i="9"/>
  <c r="F24" i="9"/>
  <c r="AE21" i="9" s="1"/>
  <c r="E24" i="9"/>
  <c r="D24" i="9"/>
  <c r="AD21" i="9" s="1"/>
  <c r="AL23" i="9"/>
  <c r="Q23" i="9"/>
  <c r="P23" i="9"/>
  <c r="O23" i="9"/>
  <c r="J23" i="9"/>
  <c r="I23" i="9"/>
  <c r="H23" i="9"/>
  <c r="AC41" i="9" s="1"/>
  <c r="F23" i="9"/>
  <c r="E23" i="9"/>
  <c r="AF20" i="9" s="1"/>
  <c r="D23" i="9"/>
  <c r="Q22" i="9"/>
  <c r="P22" i="9"/>
  <c r="O22" i="9"/>
  <c r="J22" i="9"/>
  <c r="I22" i="9"/>
  <c r="H22" i="9"/>
  <c r="F22" i="9"/>
  <c r="E22" i="9"/>
  <c r="AF19" i="9" s="1"/>
  <c r="D22" i="9"/>
  <c r="AD19" i="9" s="1"/>
  <c r="AF21" i="9"/>
  <c r="Q21" i="9"/>
  <c r="P21" i="9"/>
  <c r="O21" i="9"/>
  <c r="J21" i="9"/>
  <c r="I21" i="9"/>
  <c r="AE39" i="9" s="1"/>
  <c r="H21" i="9"/>
  <c r="AC39" i="9" s="1"/>
  <c r="F21" i="9"/>
  <c r="AF18" i="9" s="1"/>
  <c r="E21" i="9"/>
  <c r="D21" i="9"/>
  <c r="AC18" i="9" s="1"/>
  <c r="X20" i="9"/>
  <c r="Y20" i="9" s="1"/>
  <c r="F20" i="9"/>
  <c r="E20" i="9"/>
  <c r="AE17" i="9" s="1"/>
  <c r="D20" i="9"/>
  <c r="Q19" i="9"/>
  <c r="P19" i="9"/>
  <c r="AM18" i="9" s="1"/>
  <c r="O19" i="9"/>
  <c r="AE18" i="9"/>
  <c r="Q18" i="9"/>
  <c r="P18" i="9"/>
  <c r="O18" i="9"/>
  <c r="AL17" i="9" s="1"/>
  <c r="J16" i="9"/>
  <c r="I16" i="9"/>
  <c r="H16" i="9"/>
  <c r="Q15" i="9"/>
  <c r="P15" i="9"/>
  <c r="AM16" i="9" s="1"/>
  <c r="O15" i="9"/>
  <c r="AL16" i="9" s="1"/>
  <c r="J15" i="9"/>
  <c r="I15" i="9"/>
  <c r="H15" i="9"/>
  <c r="AC35" i="9" s="1"/>
  <c r="F15" i="9"/>
  <c r="E15" i="9"/>
  <c r="AC14" i="9" s="1"/>
  <c r="D15" i="9"/>
  <c r="Q14" i="9"/>
  <c r="P14" i="9"/>
  <c r="AM15" i="9" s="1"/>
  <c r="O14" i="9"/>
  <c r="AL15" i="9" s="1"/>
  <c r="J14" i="9"/>
  <c r="I14" i="9"/>
  <c r="H14" i="9"/>
  <c r="F14" i="9"/>
  <c r="E14" i="9"/>
  <c r="D14" i="9"/>
  <c r="Q13" i="9"/>
  <c r="P13" i="9"/>
  <c r="AM14" i="9" s="1"/>
  <c r="O13" i="9"/>
  <c r="AL14" i="9" s="1"/>
  <c r="J13" i="9"/>
  <c r="I13" i="9"/>
  <c r="H13" i="9"/>
  <c r="F13" i="9"/>
  <c r="E13" i="9"/>
  <c r="D13" i="9"/>
  <c r="Q12" i="9"/>
  <c r="P12" i="9"/>
  <c r="AM13" i="9" s="1"/>
  <c r="O12" i="9"/>
  <c r="AL13" i="9" s="1"/>
  <c r="J12" i="9"/>
  <c r="I12" i="9"/>
  <c r="H12" i="9"/>
  <c r="F12" i="9"/>
  <c r="E12" i="9"/>
  <c r="D12" i="9"/>
  <c r="Q11" i="9"/>
  <c r="P11" i="9"/>
  <c r="AM12" i="9" s="1"/>
  <c r="O11" i="9"/>
  <c r="AL12" i="9" s="1"/>
  <c r="J11" i="9"/>
  <c r="I11" i="9"/>
  <c r="H11" i="9"/>
  <c r="F11" i="9"/>
  <c r="E11" i="9"/>
  <c r="D11" i="9"/>
  <c r="Q10" i="9"/>
  <c r="P10" i="9"/>
  <c r="AM11" i="9" s="1"/>
  <c r="O10" i="9"/>
  <c r="AL11" i="9" s="1"/>
  <c r="J10" i="9"/>
  <c r="I10" i="9"/>
  <c r="H10" i="9"/>
  <c r="F10" i="9"/>
  <c r="E10" i="9"/>
  <c r="D10" i="9"/>
  <c r="U9" i="9"/>
  <c r="Y9" i="9" s="1"/>
  <c r="Q9" i="9"/>
  <c r="P9" i="9"/>
  <c r="AM10" i="9" s="1"/>
  <c r="O9" i="9"/>
  <c r="AL10" i="9" s="1"/>
  <c r="J9" i="9"/>
  <c r="I9" i="9"/>
  <c r="H9" i="9"/>
  <c r="F9" i="9"/>
  <c r="AM65" i="9" s="1"/>
  <c r="E9" i="9"/>
  <c r="D9" i="9"/>
  <c r="M3" i="9"/>
  <c r="C3" i="9"/>
  <c r="C2" i="9"/>
  <c r="M2" i="9" s="1"/>
  <c r="E102" i="14" l="1"/>
  <c r="H9" i="13" s="1"/>
  <c r="G119" i="14"/>
  <c r="O8" i="9"/>
  <c r="AE14" i="9"/>
  <c r="AF49" i="9"/>
  <c r="AC13" i="11"/>
  <c r="AF61" i="13"/>
  <c r="G21" i="14"/>
  <c r="AD24" i="11"/>
  <c r="P48" i="11"/>
  <c r="AM36" i="11" s="1"/>
  <c r="AF50" i="13"/>
  <c r="E7" i="14"/>
  <c r="O9" i="13" s="1"/>
  <c r="AL10" i="13" s="1"/>
  <c r="F93" i="14"/>
  <c r="E28" i="13" s="1"/>
  <c r="G93" i="14"/>
  <c r="G115" i="14"/>
  <c r="AE20" i="9"/>
  <c r="F21" i="14"/>
  <c r="Q17" i="9"/>
  <c r="AD11" i="9"/>
  <c r="AE32" i="9"/>
  <c r="AE35" i="9"/>
  <c r="AD18" i="9"/>
  <c r="AD20" i="9"/>
  <c r="AE41" i="9"/>
  <c r="AE23" i="9"/>
  <c r="U26" i="9"/>
  <c r="Y26" i="9" s="1"/>
  <c r="AC60" i="9"/>
  <c r="AC31" i="11"/>
  <c r="AE33" i="11"/>
  <c r="AE50" i="11"/>
  <c r="Q44" i="13"/>
  <c r="I46" i="13"/>
  <c r="AF59" i="13" s="1"/>
  <c r="G42" i="14"/>
  <c r="F48" i="14"/>
  <c r="G48" i="14"/>
  <c r="E48" i="14"/>
  <c r="M148" i="14"/>
  <c r="R148" i="14"/>
  <c r="W148" i="14"/>
  <c r="AC148" i="14"/>
  <c r="F103" i="14"/>
  <c r="I10" i="13" s="1"/>
  <c r="F134" i="14"/>
  <c r="I41" i="13" s="1"/>
  <c r="AE54" i="13" s="1"/>
  <c r="F135" i="14"/>
  <c r="I42" i="13" s="1"/>
  <c r="V15" i="13" s="1"/>
  <c r="Y15" i="13" s="1"/>
  <c r="G135" i="14"/>
  <c r="E135" i="14"/>
  <c r="H42" i="13" s="1"/>
  <c r="F127" i="12"/>
  <c r="G127" i="12"/>
  <c r="F139" i="12"/>
  <c r="E132" i="12"/>
  <c r="E139" i="12"/>
  <c r="E127" i="12"/>
  <c r="G139" i="12"/>
  <c r="G111" i="12"/>
  <c r="G82" i="12"/>
  <c r="F82" i="12"/>
  <c r="G95" i="12"/>
  <c r="E111" i="12"/>
  <c r="F121" i="12"/>
  <c r="E82" i="12"/>
  <c r="E95" i="12"/>
  <c r="F95" i="12"/>
  <c r="F111" i="12"/>
  <c r="G121" i="12"/>
  <c r="E121" i="12"/>
  <c r="F132" i="12"/>
  <c r="F143" i="12" s="1"/>
  <c r="G132" i="12"/>
  <c r="E14" i="12"/>
  <c r="G14" i="12"/>
  <c r="F27" i="12"/>
  <c r="E6" i="12"/>
  <c r="E27" i="12"/>
  <c r="F14" i="12"/>
  <c r="G27" i="12"/>
  <c r="E31" i="12"/>
  <c r="G41" i="12"/>
  <c r="F45" i="12"/>
  <c r="G45" i="12"/>
  <c r="E45" i="12"/>
  <c r="G51" i="12"/>
  <c r="G17" i="12"/>
  <c r="E17" i="12"/>
  <c r="F17" i="12"/>
  <c r="E41" i="12"/>
  <c r="F41" i="12"/>
  <c r="F31" i="12"/>
  <c r="G31" i="12"/>
  <c r="F6" i="12"/>
  <c r="G6" i="12"/>
  <c r="G24" i="12" s="1"/>
  <c r="F51" i="12"/>
  <c r="E51" i="12"/>
  <c r="G139" i="10"/>
  <c r="F95" i="10"/>
  <c r="G132" i="10"/>
  <c r="E132" i="10"/>
  <c r="E139" i="10"/>
  <c r="F82" i="10"/>
  <c r="E82" i="10"/>
  <c r="G95" i="10"/>
  <c r="F121" i="10"/>
  <c r="G111" i="10"/>
  <c r="F132" i="10"/>
  <c r="G121" i="10"/>
  <c r="E95" i="10"/>
  <c r="E127" i="10"/>
  <c r="F127" i="10"/>
  <c r="G127" i="10"/>
  <c r="F139" i="10"/>
  <c r="F27" i="10"/>
  <c r="G14" i="10"/>
  <c r="F14" i="10"/>
  <c r="F17" i="10"/>
  <c r="G17" i="10"/>
  <c r="E17" i="10"/>
  <c r="G27" i="10"/>
  <c r="E27" i="10"/>
  <c r="F41" i="10"/>
  <c r="G6" i="10"/>
  <c r="E6" i="10"/>
  <c r="F6" i="10"/>
  <c r="E14" i="10"/>
  <c r="G41" i="10"/>
  <c r="E41" i="10"/>
  <c r="E51" i="10"/>
  <c r="F51" i="10"/>
  <c r="G51" i="10"/>
  <c r="G31" i="10"/>
  <c r="E31" i="10"/>
  <c r="F31" i="10"/>
  <c r="E45" i="10"/>
  <c r="F45" i="10"/>
  <c r="G45" i="10"/>
  <c r="W32" i="11"/>
  <c r="W12" i="11"/>
  <c r="W23" i="11" s="1"/>
  <c r="AC19" i="9"/>
  <c r="AL45" i="9" s="1"/>
  <c r="AC22" i="9"/>
  <c r="AD43" i="9"/>
  <c r="AC44" i="9"/>
  <c r="W33" i="9"/>
  <c r="Y33" i="9" s="1"/>
  <c r="AF56" i="9"/>
  <c r="U10" i="11"/>
  <c r="Y10" i="11" s="1"/>
  <c r="AD13" i="11"/>
  <c r="AE34" i="11"/>
  <c r="AC35" i="11"/>
  <c r="AD18" i="11"/>
  <c r="Q20" i="11"/>
  <c r="AE19" i="11"/>
  <c r="AF40" i="11"/>
  <c r="AC22" i="11"/>
  <c r="AC42" i="11"/>
  <c r="AD35" i="11"/>
  <c r="AC50" i="11"/>
  <c r="Q8" i="13"/>
  <c r="P48" i="13"/>
  <c r="AM36" i="13" s="1"/>
  <c r="F7" i="14"/>
  <c r="P9" i="13" s="1"/>
  <c r="AM10" i="13" s="1"/>
  <c r="G10" i="14"/>
  <c r="E30" i="14"/>
  <c r="O33" i="13" s="1"/>
  <c r="AL23" i="13" s="1"/>
  <c r="F30" i="14"/>
  <c r="P33" i="13" s="1"/>
  <c r="AM23" i="13" s="1"/>
  <c r="F33" i="14"/>
  <c r="P36" i="13" s="1"/>
  <c r="AM25" i="13" s="1"/>
  <c r="E54" i="14"/>
  <c r="F54" i="14"/>
  <c r="G76" i="14"/>
  <c r="E76" i="14"/>
  <c r="D11" i="13" s="1"/>
  <c r="F76" i="14"/>
  <c r="E11" i="13" s="1"/>
  <c r="AD10" i="13" s="1"/>
  <c r="G104" i="14"/>
  <c r="E117" i="14"/>
  <c r="H24" i="13" s="1"/>
  <c r="E140" i="14"/>
  <c r="AF12" i="9"/>
  <c r="AC13" i="9"/>
  <c r="AF34" i="9"/>
  <c r="AE42" i="9"/>
  <c r="AB2" i="11"/>
  <c r="AC23" i="11"/>
  <c r="AF50" i="11"/>
  <c r="AF39" i="13"/>
  <c r="E10" i="14"/>
  <c r="O12" i="13" s="1"/>
  <c r="AL13" i="13" s="1"/>
  <c r="F10" i="14"/>
  <c r="P12" i="13" s="1"/>
  <c r="AM13" i="13" s="1"/>
  <c r="G19" i="14"/>
  <c r="E21" i="14"/>
  <c r="E40" i="14"/>
  <c r="E42" i="14"/>
  <c r="F42" i="14"/>
  <c r="G87" i="14"/>
  <c r="E87" i="14"/>
  <c r="D22" i="13" s="1"/>
  <c r="F87" i="14"/>
  <c r="E22" i="13" s="1"/>
  <c r="AE19" i="13" s="1"/>
  <c r="E90" i="14"/>
  <c r="D25" i="13" s="1"/>
  <c r="J148" i="14"/>
  <c r="O148" i="14"/>
  <c r="U148" i="14"/>
  <c r="Z148" i="14"/>
  <c r="AE148" i="14"/>
  <c r="F109" i="14"/>
  <c r="I16" i="13" s="1"/>
  <c r="F129" i="14"/>
  <c r="F30" i="9"/>
  <c r="H46" i="9"/>
  <c r="P44" i="9"/>
  <c r="AC34" i="11"/>
  <c r="AF14" i="11"/>
  <c r="AE36" i="11"/>
  <c r="AD49" i="11"/>
  <c r="AF30" i="13"/>
  <c r="Q17" i="13"/>
  <c r="U28" i="13"/>
  <c r="Y28" i="13" s="1"/>
  <c r="J34" i="13"/>
  <c r="AF60" i="13"/>
  <c r="AC61" i="13"/>
  <c r="F8" i="14"/>
  <c r="P10" i="13" s="1"/>
  <c r="AM11" i="13" s="1"/>
  <c r="E8" i="14"/>
  <c r="O10" i="13" s="1"/>
  <c r="AL11" i="13" s="1"/>
  <c r="F16" i="14"/>
  <c r="G34" i="14"/>
  <c r="F36" i="14"/>
  <c r="G36" i="14"/>
  <c r="E36" i="14"/>
  <c r="E44" i="14"/>
  <c r="O47" i="13" s="1"/>
  <c r="AL35" i="13" s="1"/>
  <c r="G79" i="14"/>
  <c r="E92" i="14"/>
  <c r="D27" i="13" s="1"/>
  <c r="K148" i="14"/>
  <c r="Q148" i="14"/>
  <c r="V148" i="14"/>
  <c r="AA148" i="14"/>
  <c r="G108" i="14"/>
  <c r="AE56" i="9"/>
  <c r="AC60" i="13"/>
  <c r="X38" i="13"/>
  <c r="Y38" i="13" s="1"/>
  <c r="AD60" i="13"/>
  <c r="Q30" i="9"/>
  <c r="AF50" i="9"/>
  <c r="AD57" i="9"/>
  <c r="AD60" i="9"/>
  <c r="U9" i="11"/>
  <c r="Y9" i="11" s="1"/>
  <c r="AF34" i="11"/>
  <c r="P44" i="11"/>
  <c r="Q44" i="11"/>
  <c r="AC49" i="13"/>
  <c r="U27" i="13"/>
  <c r="Y27" i="13" s="1"/>
  <c r="AL33" i="13"/>
  <c r="T2" i="9"/>
  <c r="AC9" i="9"/>
  <c r="AF30" i="9"/>
  <c r="AC31" i="9"/>
  <c r="AF13" i="9"/>
  <c r="AC34" i="9"/>
  <c r="O20" i="9"/>
  <c r="AL19" i="9" s="1"/>
  <c r="AF44" i="9"/>
  <c r="AE49" i="9"/>
  <c r="J39" i="9"/>
  <c r="J50" i="9" s="1"/>
  <c r="AE30" i="11"/>
  <c r="AC12" i="11"/>
  <c r="Q17" i="11"/>
  <c r="AE22" i="11"/>
  <c r="AF42" i="11"/>
  <c r="AC44" i="11"/>
  <c r="H39" i="11"/>
  <c r="AF56" i="11"/>
  <c r="AF34" i="13"/>
  <c r="AD25" i="13"/>
  <c r="AC25" i="13"/>
  <c r="Q30" i="13"/>
  <c r="Q48" i="13"/>
  <c r="G15" i="14"/>
  <c r="G14" i="14" s="1"/>
  <c r="G50" i="14"/>
  <c r="AM46" i="9"/>
  <c r="AF40" i="9"/>
  <c r="Q48" i="9"/>
  <c r="P54" i="11"/>
  <c r="Q27" i="13"/>
  <c r="AF14" i="13"/>
  <c r="Q20" i="13"/>
  <c r="AD24" i="13"/>
  <c r="AC40" i="9"/>
  <c r="I34" i="9"/>
  <c r="Q44" i="9"/>
  <c r="AC36" i="11"/>
  <c r="AC43" i="11"/>
  <c r="AE44" i="11"/>
  <c r="AC24" i="11"/>
  <c r="AD25" i="11"/>
  <c r="W34" i="11"/>
  <c r="Y34" i="11" s="1"/>
  <c r="AE48" i="11"/>
  <c r="AB2" i="13"/>
  <c r="AE36" i="13"/>
  <c r="X19" i="13"/>
  <c r="X23" i="13" s="1"/>
  <c r="AF41" i="13"/>
  <c r="P20" i="13"/>
  <c r="AM19" i="13" s="1"/>
  <c r="AE50" i="13"/>
  <c r="AE55" i="13"/>
  <c r="G16" i="14"/>
  <c r="E19" i="14"/>
  <c r="F19" i="14"/>
  <c r="E22" i="14"/>
  <c r="F22" i="14"/>
  <c r="G22" i="14"/>
  <c r="F28" i="14"/>
  <c r="P31" i="13" s="1"/>
  <c r="AM21" i="13" s="1"/>
  <c r="G28" i="14"/>
  <c r="G27" i="14" s="1"/>
  <c r="E34" i="14"/>
  <c r="O37" i="13" s="1"/>
  <c r="AL26" i="13" s="1"/>
  <c r="F34" i="14"/>
  <c r="P37" i="13" s="1"/>
  <c r="AM26" i="13" s="1"/>
  <c r="E37" i="14"/>
  <c r="F37" i="14"/>
  <c r="G37" i="14"/>
  <c r="G38" i="14"/>
  <c r="F40" i="14"/>
  <c r="G40" i="14"/>
  <c r="G43" i="14"/>
  <c r="E43" i="14"/>
  <c r="F43" i="14"/>
  <c r="P46" i="13" s="1"/>
  <c r="G59" i="14"/>
  <c r="G58" i="14" s="1"/>
  <c r="F59" i="14"/>
  <c r="F58" i="14" s="1"/>
  <c r="K147" i="14"/>
  <c r="Q147" i="14"/>
  <c r="V147" i="14"/>
  <c r="AA147" i="14"/>
  <c r="E79" i="14"/>
  <c r="D14" i="13" s="1"/>
  <c r="AD13" i="13" s="1"/>
  <c r="F79" i="14"/>
  <c r="E14" i="13" s="1"/>
  <c r="E85" i="14"/>
  <c r="D20" i="13" s="1"/>
  <c r="AD17" i="13" s="1"/>
  <c r="F85" i="14"/>
  <c r="E20" i="13" s="1"/>
  <c r="G86" i="14"/>
  <c r="F88" i="14"/>
  <c r="E23" i="13" s="1"/>
  <c r="G88" i="14"/>
  <c r="E88" i="14"/>
  <c r="D23" i="13" s="1"/>
  <c r="AD20" i="13" s="1"/>
  <c r="G91" i="14"/>
  <c r="F91" i="14"/>
  <c r="E26" i="13" s="1"/>
  <c r="E107" i="14"/>
  <c r="H14" i="13" s="1"/>
  <c r="AC34" i="13" s="1"/>
  <c r="F107" i="14"/>
  <c r="I14" i="13" s="1"/>
  <c r="G109" i="14"/>
  <c r="E115" i="14"/>
  <c r="H22" i="13" s="1"/>
  <c r="F115" i="14"/>
  <c r="I22" i="13" s="1"/>
  <c r="AC40" i="13" s="1"/>
  <c r="E118" i="14"/>
  <c r="H25" i="13" s="1"/>
  <c r="AC43" i="13" s="1"/>
  <c r="F118" i="14"/>
  <c r="I25" i="13" s="1"/>
  <c r="AF43" i="13" s="1"/>
  <c r="G118" i="14"/>
  <c r="G129" i="14"/>
  <c r="E133" i="14"/>
  <c r="H40" i="13" s="1"/>
  <c r="F133" i="14"/>
  <c r="I40" i="13" s="1"/>
  <c r="W13" i="13" s="1"/>
  <c r="W32" i="13" s="1"/>
  <c r="E136" i="14"/>
  <c r="H43" i="13" s="1"/>
  <c r="F136" i="14"/>
  <c r="I43" i="13" s="1"/>
  <c r="V16" i="13" s="1"/>
  <c r="Y16" i="13" s="1"/>
  <c r="G137" i="14"/>
  <c r="F140" i="14"/>
  <c r="G7" i="14"/>
  <c r="F9" i="14"/>
  <c r="P11" i="13" s="1"/>
  <c r="AM12" i="13" s="1"/>
  <c r="G9" i="14"/>
  <c r="E11" i="14"/>
  <c r="O13" i="13" s="1"/>
  <c r="AL14" i="13" s="1"/>
  <c r="F12" i="14"/>
  <c r="P14" i="13" s="1"/>
  <c r="AM15" i="13" s="1"/>
  <c r="G20" i="14"/>
  <c r="E20" i="14"/>
  <c r="F20" i="14"/>
  <c r="E28" i="14"/>
  <c r="E29" i="14"/>
  <c r="O32" i="13" s="1"/>
  <c r="AL22" i="13" s="1"/>
  <c r="F29" i="14"/>
  <c r="P32" i="13" s="1"/>
  <c r="AM22" i="13" s="1"/>
  <c r="E53" i="14"/>
  <c r="F53" i="14"/>
  <c r="G53" i="14"/>
  <c r="F56" i="14"/>
  <c r="G56" i="14"/>
  <c r="E74" i="14"/>
  <c r="D9" i="13" s="1"/>
  <c r="F74" i="14"/>
  <c r="E9" i="13" s="1"/>
  <c r="AC8" i="13" s="1"/>
  <c r="G74" i="14"/>
  <c r="G75" i="14"/>
  <c r="F77" i="14"/>
  <c r="E12" i="13" s="1"/>
  <c r="AF11" i="13" s="1"/>
  <c r="G77" i="14"/>
  <c r="E104" i="14"/>
  <c r="H11" i="13" s="1"/>
  <c r="F104" i="14"/>
  <c r="I11" i="13" s="1"/>
  <c r="AF31" i="13" s="1"/>
  <c r="G116" i="14"/>
  <c r="E116" i="14"/>
  <c r="H23" i="13" s="1"/>
  <c r="AD41" i="13" s="1"/>
  <c r="F116" i="14"/>
  <c r="I23" i="13" s="1"/>
  <c r="AE41" i="13" s="1"/>
  <c r="G128" i="14"/>
  <c r="G127" i="14" s="1"/>
  <c r="F130" i="14"/>
  <c r="G130" i="14"/>
  <c r="E130" i="14"/>
  <c r="E141" i="14"/>
  <c r="F141" i="14"/>
  <c r="AC41" i="13"/>
  <c r="AD23" i="13"/>
  <c r="AE49" i="13"/>
  <c r="AF54" i="13"/>
  <c r="AD49" i="13"/>
  <c r="G12" i="14"/>
  <c r="E12" i="14"/>
  <c r="O14" i="13" s="1"/>
  <c r="AL15" i="13" s="1"/>
  <c r="E13" i="14"/>
  <c r="O15" i="13" s="1"/>
  <c r="AL16" i="13" s="1"/>
  <c r="E15" i="14"/>
  <c r="O18" i="13" s="1"/>
  <c r="F15" i="14"/>
  <c r="P18" i="13" s="1"/>
  <c r="AM17" i="13" s="1"/>
  <c r="E16" i="14"/>
  <c r="E18" i="14"/>
  <c r="F18" i="14"/>
  <c r="G18" i="14"/>
  <c r="E33" i="14"/>
  <c r="O36" i="13" s="1"/>
  <c r="AL25" i="13" s="1"/>
  <c r="G33" i="14"/>
  <c r="G35" i="14"/>
  <c r="E35" i="14"/>
  <c r="O38" i="13" s="1"/>
  <c r="AL27" i="13" s="1"/>
  <c r="G39" i="14"/>
  <c r="E39" i="14"/>
  <c r="F39" i="14"/>
  <c r="F44" i="14"/>
  <c r="P47" i="13" s="1"/>
  <c r="AM35" i="13" s="1"/>
  <c r="G44" i="14"/>
  <c r="G41" i="14" s="1"/>
  <c r="G47" i="14"/>
  <c r="E47" i="14"/>
  <c r="E50" i="14"/>
  <c r="O53" i="13" s="1"/>
  <c r="F50" i="14"/>
  <c r="P53" i="13" s="1"/>
  <c r="E56" i="14"/>
  <c r="E57" i="14"/>
  <c r="F57" i="14"/>
  <c r="F92" i="14"/>
  <c r="E27" i="13" s="1"/>
  <c r="AE24" i="13" s="1"/>
  <c r="G92" i="14"/>
  <c r="F102" i="14"/>
  <c r="I9" i="13" s="1"/>
  <c r="G105" i="14"/>
  <c r="E105" i="14"/>
  <c r="H12" i="13" s="1"/>
  <c r="F105" i="14"/>
  <c r="I12" i="13" s="1"/>
  <c r="AE32" i="13" s="1"/>
  <c r="G107" i="14"/>
  <c r="E108" i="14"/>
  <c r="H15" i="13" s="1"/>
  <c r="AC35" i="13" s="1"/>
  <c r="E109" i="14"/>
  <c r="H16" i="13" s="1"/>
  <c r="AC36" i="13" s="1"/>
  <c r="E114" i="14"/>
  <c r="H21" i="13" s="1"/>
  <c r="AC39" i="13" s="1"/>
  <c r="F114" i="14"/>
  <c r="I21" i="13" s="1"/>
  <c r="AD39" i="13" s="1"/>
  <c r="E119" i="14"/>
  <c r="H26" i="13" s="1"/>
  <c r="AD44" i="13" s="1"/>
  <c r="F119" i="14"/>
  <c r="I26" i="13" s="1"/>
  <c r="AE44" i="13" s="1"/>
  <c r="G134" i="14"/>
  <c r="E134" i="14"/>
  <c r="H41" i="13" s="1"/>
  <c r="I148" i="14"/>
  <c r="N148" i="14"/>
  <c r="AD148" i="14"/>
  <c r="AF21" i="11"/>
  <c r="AC21" i="11"/>
  <c r="AF24" i="11"/>
  <c r="AE24" i="11"/>
  <c r="AD60" i="11"/>
  <c r="I46" i="11"/>
  <c r="X38" i="11"/>
  <c r="Y38" i="11" s="1"/>
  <c r="Y8" i="9"/>
  <c r="U7" i="9"/>
  <c r="U23" i="9" s="1"/>
  <c r="AC11" i="9"/>
  <c r="AE12" i="9"/>
  <c r="AM18" i="11"/>
  <c r="P17" i="11"/>
  <c r="AD39" i="11"/>
  <c r="AC39" i="11"/>
  <c r="AC57" i="11"/>
  <c r="W35" i="11"/>
  <c r="Y35" i="11" s="1"/>
  <c r="AF9" i="9"/>
  <c r="AC8" i="9"/>
  <c r="AF8" i="9"/>
  <c r="AD13" i="9"/>
  <c r="AE13" i="9"/>
  <c r="AF14" i="9"/>
  <c r="AC20" i="9"/>
  <c r="AE19" i="9"/>
  <c r="AM45" i="9" s="1"/>
  <c r="AE22" i="9"/>
  <c r="AF23" i="9"/>
  <c r="AC21" i="9"/>
  <c r="AF42" i="9"/>
  <c r="AC23" i="9"/>
  <c r="AD23" i="9"/>
  <c r="AE50" i="9"/>
  <c r="AF54" i="9"/>
  <c r="AF57" i="9"/>
  <c r="Q54" i="9"/>
  <c r="AC10" i="11"/>
  <c r="AF10" i="11"/>
  <c r="AD10" i="11"/>
  <c r="AD32" i="11"/>
  <c r="AC32" i="11"/>
  <c r="AD21" i="11"/>
  <c r="P20" i="11"/>
  <c r="AM19" i="11" s="1"/>
  <c r="AC25" i="11"/>
  <c r="AE49" i="11"/>
  <c r="U27" i="11"/>
  <c r="Y27" i="11" s="1"/>
  <c r="AF53" i="11"/>
  <c r="J39" i="11"/>
  <c r="AF17" i="11"/>
  <c r="AE17" i="11"/>
  <c r="AL34" i="11"/>
  <c r="O44" i="11"/>
  <c r="P20" i="9"/>
  <c r="AM19" i="9" s="1"/>
  <c r="O34" i="9"/>
  <c r="AF60" i="9"/>
  <c r="AE60" i="9"/>
  <c r="P48" i="9"/>
  <c r="AM36" i="9" s="1"/>
  <c r="AM20" i="9" s="1"/>
  <c r="AM14" i="11"/>
  <c r="P8" i="11"/>
  <c r="AC48" i="11"/>
  <c r="H34" i="11"/>
  <c r="AF13" i="13"/>
  <c r="AC13" i="13"/>
  <c r="Q20" i="9"/>
  <c r="AD22" i="9"/>
  <c r="AF43" i="9"/>
  <c r="O30" i="9"/>
  <c r="P34" i="9"/>
  <c r="AE54" i="9"/>
  <c r="V32" i="9"/>
  <c r="V30" i="9" s="1"/>
  <c r="AE57" i="9"/>
  <c r="W35" i="9"/>
  <c r="Y35" i="9" s="1"/>
  <c r="V17" i="9"/>
  <c r="Y17" i="9" s="1"/>
  <c r="J46" i="9"/>
  <c r="AD61" i="9"/>
  <c r="AD17" i="11"/>
  <c r="X20" i="11"/>
  <c r="AC18" i="11"/>
  <c r="AE17" i="13"/>
  <c r="AF17" i="13"/>
  <c r="AC9" i="11"/>
  <c r="AF32" i="11"/>
  <c r="AF39" i="11"/>
  <c r="AE21" i="11"/>
  <c r="Q34" i="11"/>
  <c r="AF55" i="11"/>
  <c r="AD57" i="11"/>
  <c r="AF60" i="11"/>
  <c r="AC29" i="9"/>
  <c r="AD9" i="9"/>
  <c r="AE10" i="9"/>
  <c r="AF31" i="9"/>
  <c r="AD12" i="9"/>
  <c r="AD33" i="9"/>
  <c r="Q8" i="9"/>
  <c r="AD14" i="9"/>
  <c r="AF35" i="9"/>
  <c r="D30" i="9"/>
  <c r="AE40" i="9"/>
  <c r="AC42" i="9"/>
  <c r="AC43" i="9"/>
  <c r="AD44" i="9"/>
  <c r="U28" i="9"/>
  <c r="Y28" i="9" s="1"/>
  <c r="AC54" i="9"/>
  <c r="AC57" i="9"/>
  <c r="O48" i="9"/>
  <c r="AL36" i="9" s="1"/>
  <c r="P54" i="9"/>
  <c r="Q8" i="11"/>
  <c r="Q27" i="11" s="1"/>
  <c r="AF9" i="11"/>
  <c r="AC30" i="11"/>
  <c r="AE12" i="11"/>
  <c r="Y13" i="11"/>
  <c r="V14" i="11"/>
  <c r="AF35" i="11"/>
  <c r="V17" i="11"/>
  <c r="Y17" i="11" s="1"/>
  <c r="AD40" i="11"/>
  <c r="AF41" i="11"/>
  <c r="AE42" i="11"/>
  <c r="AF44" i="11"/>
  <c r="U28" i="11"/>
  <c r="Y28" i="11" s="1"/>
  <c r="P30" i="11"/>
  <c r="AC49" i="11"/>
  <c r="AE53" i="11"/>
  <c r="AC55" i="11"/>
  <c r="AE56" i="11"/>
  <c r="AD56" i="11"/>
  <c r="J46" i="11"/>
  <c r="AC60" i="11"/>
  <c r="AF61" i="11"/>
  <c r="AF10" i="13"/>
  <c r="AF32" i="13"/>
  <c r="AF49" i="11"/>
  <c r="O34" i="11"/>
  <c r="O48" i="11"/>
  <c r="AL36" i="11" s="1"/>
  <c r="AF11" i="9"/>
  <c r="AD35" i="9"/>
  <c r="AD36" i="9"/>
  <c r="AF39" i="9"/>
  <c r="AF41" i="9"/>
  <c r="J34" i="9"/>
  <c r="AD49" i="9"/>
  <c r="AC55" i="9"/>
  <c r="AF61" i="9"/>
  <c r="U8" i="11"/>
  <c r="AE9" i="11"/>
  <c r="AF33" i="11"/>
  <c r="AF36" i="11"/>
  <c r="F30" i="11"/>
  <c r="AF43" i="11"/>
  <c r="O30" i="11"/>
  <c r="AL32" i="11"/>
  <c r="J34" i="11"/>
  <c r="AF54" i="11"/>
  <c r="AD41" i="11"/>
  <c r="AF57" i="11"/>
  <c r="AD44" i="11"/>
  <c r="AL65" i="13"/>
  <c r="O54" i="11"/>
  <c r="Q54" i="11"/>
  <c r="M2" i="13"/>
  <c r="AC30" i="13"/>
  <c r="AC32" i="13"/>
  <c r="AF36" i="13"/>
  <c r="Q34" i="13"/>
  <c r="AF49" i="13"/>
  <c r="AD61" i="13"/>
  <c r="G8" i="14"/>
  <c r="E9" i="14"/>
  <c r="O11" i="13" s="1"/>
  <c r="AL12" i="13" s="1"/>
  <c r="G11" i="14"/>
  <c r="F13" i="14"/>
  <c r="P15" i="13" s="1"/>
  <c r="AM16" i="13" s="1"/>
  <c r="G13" i="14"/>
  <c r="E38" i="14"/>
  <c r="F38" i="14"/>
  <c r="E46" i="14"/>
  <c r="F46" i="14"/>
  <c r="P49" i="13" s="1"/>
  <c r="E49" i="14"/>
  <c r="F49" i="14"/>
  <c r="G49" i="14"/>
  <c r="F52" i="14"/>
  <c r="G52" i="14"/>
  <c r="E52" i="14"/>
  <c r="O55" i="13" s="1"/>
  <c r="O54" i="13" s="1"/>
  <c r="G55" i="14"/>
  <c r="E55" i="14"/>
  <c r="F55" i="14"/>
  <c r="E75" i="14"/>
  <c r="D10" i="13" s="1"/>
  <c r="F75" i="14"/>
  <c r="E10" i="13" s="1"/>
  <c r="AC9" i="13" s="1"/>
  <c r="E78" i="14"/>
  <c r="D13" i="13" s="1"/>
  <c r="F78" i="14"/>
  <c r="E13" i="13" s="1"/>
  <c r="AE12" i="13" s="1"/>
  <c r="G78" i="14"/>
  <c r="G80" i="14"/>
  <c r="E80" i="14"/>
  <c r="D15" i="13" s="1"/>
  <c r="G85" i="14"/>
  <c r="E86" i="14"/>
  <c r="D21" i="13" s="1"/>
  <c r="F86" i="14"/>
  <c r="E21" i="13" s="1"/>
  <c r="AF18" i="13" s="1"/>
  <c r="E89" i="14"/>
  <c r="D24" i="13" s="1"/>
  <c r="F89" i="14"/>
  <c r="E24" i="13" s="1"/>
  <c r="AE21" i="13" s="1"/>
  <c r="G89" i="14"/>
  <c r="F90" i="14"/>
  <c r="E25" i="13" s="1"/>
  <c r="AD22" i="13" s="1"/>
  <c r="F106" i="14"/>
  <c r="I13" i="13" s="1"/>
  <c r="AE33" i="13" s="1"/>
  <c r="G106" i="14"/>
  <c r="E106" i="14"/>
  <c r="H13" i="13" s="1"/>
  <c r="F117" i="14"/>
  <c r="G117" i="14"/>
  <c r="E128" i="14"/>
  <c r="H35" i="13" s="1"/>
  <c r="U26" i="13" s="1"/>
  <c r="Y26" i="13" s="1"/>
  <c r="E129" i="14"/>
  <c r="G136" i="14"/>
  <c r="G132" i="14" s="1"/>
  <c r="E137" i="14"/>
  <c r="F137" i="14"/>
  <c r="I44" i="13" s="1"/>
  <c r="V17" i="13" s="1"/>
  <c r="Y17" i="13" s="1"/>
  <c r="AF8" i="13"/>
  <c r="AE11" i="13"/>
  <c r="F14" i="14"/>
  <c r="G29" i="14"/>
  <c r="F32" i="14"/>
  <c r="P35" i="13" s="1"/>
  <c r="AM24" i="13" s="1"/>
  <c r="E32" i="14"/>
  <c r="O35" i="13" s="1"/>
  <c r="AL24" i="13" s="1"/>
  <c r="G140" i="14"/>
  <c r="E91" i="14"/>
  <c r="D26" i="13" s="1"/>
  <c r="G114" i="14"/>
  <c r="F128" i="14"/>
  <c r="I35" i="13" s="1"/>
  <c r="U8" i="13" s="1"/>
  <c r="U7" i="13" s="1"/>
  <c r="Y7" i="13" s="1"/>
  <c r="E139" i="14"/>
  <c r="G32" i="14"/>
  <c r="G57" i="14"/>
  <c r="E59" i="14"/>
  <c r="E58" i="14" s="1"/>
  <c r="M147" i="14"/>
  <c r="R147" i="14"/>
  <c r="W147" i="14"/>
  <c r="AC147" i="14"/>
  <c r="F108" i="14"/>
  <c r="I15" i="13" s="1"/>
  <c r="AD35" i="13" s="1"/>
  <c r="G141" i="14"/>
  <c r="AD43" i="13"/>
  <c r="T2" i="13"/>
  <c r="O8" i="13"/>
  <c r="Y8" i="13"/>
  <c r="H18" i="13"/>
  <c r="AC11" i="13"/>
  <c r="AF12" i="13"/>
  <c r="AE34" i="13"/>
  <c r="AD14" i="13"/>
  <c r="AE35" i="13"/>
  <c r="O20" i="13"/>
  <c r="AL19" i="13" s="1"/>
  <c r="AF19" i="13"/>
  <c r="AM45" i="13" s="1"/>
  <c r="AC19" i="13"/>
  <c r="F30" i="13"/>
  <c r="AC55" i="13"/>
  <c r="AE60" i="13"/>
  <c r="AD54" i="13"/>
  <c r="Q54" i="13"/>
  <c r="F17" i="13"/>
  <c r="AM65" i="13"/>
  <c r="AE30" i="13"/>
  <c r="AL66" i="13"/>
  <c r="D17" i="13"/>
  <c r="AD29" i="13"/>
  <c r="AE29" i="13"/>
  <c r="AC10" i="13"/>
  <c r="AD11" i="13"/>
  <c r="AC14" i="13"/>
  <c r="AE14" i="13"/>
  <c r="E17" i="13"/>
  <c r="AL32" i="13"/>
  <c r="AD48" i="13"/>
  <c r="I34" i="13"/>
  <c r="AD36" i="13"/>
  <c r="W31" i="13"/>
  <c r="W33" i="13"/>
  <c r="Y33" i="13" s="1"/>
  <c r="AD55" i="13"/>
  <c r="AM66" i="13"/>
  <c r="AD31" i="13"/>
  <c r="AF20" i="13"/>
  <c r="AE20" i="13"/>
  <c r="AF29" i="13"/>
  <c r="J18" i="13"/>
  <c r="AD30" i="13"/>
  <c r="AD32" i="13"/>
  <c r="AE13" i="13"/>
  <c r="AL17" i="13"/>
  <c r="O17" i="13"/>
  <c r="D30" i="13"/>
  <c r="AF23" i="13"/>
  <c r="AE23" i="13"/>
  <c r="AF25" i="13"/>
  <c r="AE25" i="13"/>
  <c r="AC29" i="13"/>
  <c r="AD33" i="13"/>
  <c r="AF48" i="13"/>
  <c r="AF55" i="13"/>
  <c r="H46" i="13"/>
  <c r="X39" i="13"/>
  <c r="AE48" i="13"/>
  <c r="AM43" i="13" s="1"/>
  <c r="AM40" i="13" s="1"/>
  <c r="AD34" i="13"/>
  <c r="J39" i="13"/>
  <c r="AE39" i="13"/>
  <c r="AC48" i="13"/>
  <c r="AD50" i="13"/>
  <c r="AD53" i="13"/>
  <c r="AE59" i="13"/>
  <c r="AE61" i="13"/>
  <c r="J28" i="13"/>
  <c r="Y147" i="12"/>
  <c r="AD147" i="12"/>
  <c r="AT147" i="12"/>
  <c r="I63" i="12"/>
  <c r="I147" i="12" s="1"/>
  <c r="N147" i="12"/>
  <c r="Z148" i="12"/>
  <c r="F123" i="12"/>
  <c r="AI147" i="12"/>
  <c r="I145" i="12"/>
  <c r="S147" i="12"/>
  <c r="AO147" i="12"/>
  <c r="J145" i="12"/>
  <c r="O147" i="12"/>
  <c r="AK147" i="12"/>
  <c r="J61" i="12"/>
  <c r="J63" i="12" s="1"/>
  <c r="J147" i="12" s="1"/>
  <c r="U147" i="12"/>
  <c r="Z147" i="12"/>
  <c r="AE147" i="12"/>
  <c r="AP147" i="12"/>
  <c r="AU147" i="12"/>
  <c r="I148" i="12"/>
  <c r="N148" i="12"/>
  <c r="S148" i="12"/>
  <c r="Y148" i="12"/>
  <c r="AD148" i="12"/>
  <c r="AI148" i="12"/>
  <c r="AO148" i="12"/>
  <c r="AT148" i="12"/>
  <c r="U148" i="12"/>
  <c r="AP148" i="12"/>
  <c r="AL66" i="11"/>
  <c r="D17" i="11"/>
  <c r="AF13" i="11"/>
  <c r="AE13" i="11"/>
  <c r="AF20" i="11"/>
  <c r="AE20" i="11"/>
  <c r="T2" i="11"/>
  <c r="AB4" i="11"/>
  <c r="O8" i="11"/>
  <c r="AF8" i="11"/>
  <c r="H18" i="11"/>
  <c r="AD11" i="11"/>
  <c r="AC14" i="11"/>
  <c r="AE14" i="11"/>
  <c r="AD14" i="11"/>
  <c r="E30" i="11"/>
  <c r="H28" i="11"/>
  <c r="Q30" i="11"/>
  <c r="AF48" i="11"/>
  <c r="AC53" i="11"/>
  <c r="W31" i="11"/>
  <c r="I39" i="11"/>
  <c r="W33" i="11"/>
  <c r="Y33" i="11" s="1"/>
  <c r="AD55" i="11"/>
  <c r="AE60" i="11"/>
  <c r="AE55" i="11"/>
  <c r="AC8" i="11"/>
  <c r="AC11" i="11"/>
  <c r="AE11" i="11"/>
  <c r="P34" i="11"/>
  <c r="AM27" i="11"/>
  <c r="AI2" i="11"/>
  <c r="AD8" i="11"/>
  <c r="AF29" i="11"/>
  <c r="J18" i="11"/>
  <c r="AD30" i="11"/>
  <c r="AE31" i="11"/>
  <c r="AD31" i="11"/>
  <c r="AF23" i="11"/>
  <c r="AE23" i="11"/>
  <c r="Y26" i="11"/>
  <c r="AF25" i="11"/>
  <c r="AE25" i="11"/>
  <c r="AC29" i="11"/>
  <c r="AF31" i="11"/>
  <c r="AE40" i="11"/>
  <c r="AD43" i="11"/>
  <c r="H46" i="11"/>
  <c r="X39" i="11"/>
  <c r="Q48" i="11"/>
  <c r="AC61" i="11"/>
  <c r="AM66" i="11"/>
  <c r="AD29" i="11"/>
  <c r="AE29" i="11"/>
  <c r="I18" i="11"/>
  <c r="AF19" i="11"/>
  <c r="AD19" i="11"/>
  <c r="AC19" i="11"/>
  <c r="AE8" i="11"/>
  <c r="F17" i="11"/>
  <c r="AM65" i="11"/>
  <c r="AF30" i="11"/>
  <c r="AF11" i="11"/>
  <c r="E17" i="11"/>
  <c r="AL17" i="11"/>
  <c r="O17" i="11"/>
  <c r="AC17" i="11"/>
  <c r="D30" i="11"/>
  <c r="AE18" i="11"/>
  <c r="AF18" i="11"/>
  <c r="O20" i="11"/>
  <c r="AL19" i="11" s="1"/>
  <c r="AD33" i="11"/>
  <c r="AD48" i="11"/>
  <c r="AL43" i="11" s="1"/>
  <c r="AL40" i="11" s="1"/>
  <c r="I34" i="11"/>
  <c r="AD36" i="11"/>
  <c r="V32" i="11"/>
  <c r="AC54" i="11"/>
  <c r="AD61" i="11"/>
  <c r="AF12" i="11"/>
  <c r="I28" i="11"/>
  <c r="AE32" i="11"/>
  <c r="AD34" i="11"/>
  <c r="AE39" i="11"/>
  <c r="AD42" i="11"/>
  <c r="AD50" i="11"/>
  <c r="AD53" i="11"/>
  <c r="AE57" i="11"/>
  <c r="AE61" i="11"/>
  <c r="J28" i="11"/>
  <c r="V148" i="10"/>
  <c r="J145" i="10"/>
  <c r="Z147" i="10"/>
  <c r="AE147" i="10"/>
  <c r="AK147" i="10"/>
  <c r="AP147" i="10"/>
  <c r="AU147" i="10"/>
  <c r="K61" i="10"/>
  <c r="M148" i="10"/>
  <c r="R148" i="10"/>
  <c r="W148" i="10"/>
  <c r="AC148" i="10"/>
  <c r="AH148" i="10"/>
  <c r="AM148" i="10"/>
  <c r="AS148" i="10"/>
  <c r="F97" i="10"/>
  <c r="J97" i="10"/>
  <c r="J148" i="10" s="1"/>
  <c r="O148" i="10"/>
  <c r="U148" i="10"/>
  <c r="Z148" i="10"/>
  <c r="AE148" i="10"/>
  <c r="AK148" i="10"/>
  <c r="AP148" i="10"/>
  <c r="AU148" i="10"/>
  <c r="E121" i="10"/>
  <c r="Y147" i="10"/>
  <c r="Q147" i="10"/>
  <c r="AA147" i="10"/>
  <c r="G82" i="10"/>
  <c r="E111" i="10"/>
  <c r="K24" i="10"/>
  <c r="K63" i="10" s="1"/>
  <c r="K147" i="10" s="1"/>
  <c r="V147" i="10"/>
  <c r="AG147" i="10"/>
  <c r="AQ147" i="10"/>
  <c r="I61" i="10"/>
  <c r="I63" i="10" s="1"/>
  <c r="I147" i="10" s="1"/>
  <c r="N147" i="10"/>
  <c r="S147" i="10"/>
  <c r="AD147" i="10"/>
  <c r="AI147" i="10"/>
  <c r="AO147" i="10"/>
  <c r="AT147" i="10"/>
  <c r="F111" i="10"/>
  <c r="K143" i="10"/>
  <c r="K145" i="10" s="1"/>
  <c r="AI4" i="9"/>
  <c r="AF10" i="9"/>
  <c r="AE53" i="9"/>
  <c r="AD53" i="9"/>
  <c r="O44" i="9"/>
  <c r="AL33" i="9"/>
  <c r="AL20" i="9" s="1"/>
  <c r="AF55" i="9"/>
  <c r="AB2" i="9"/>
  <c r="P8" i="9"/>
  <c r="AL66" i="9"/>
  <c r="D17" i="9"/>
  <c r="AE29" i="9"/>
  <c r="I18" i="9"/>
  <c r="AC30" i="9"/>
  <c r="AC10" i="9"/>
  <c r="AC32" i="9"/>
  <c r="AF33" i="9"/>
  <c r="W13" i="9"/>
  <c r="AE34" i="9"/>
  <c r="AD34" i="9"/>
  <c r="AC36" i="9"/>
  <c r="AL18" i="9"/>
  <c r="O17" i="9"/>
  <c r="AD17" i="9"/>
  <c r="E30" i="9"/>
  <c r="AC17" i="9"/>
  <c r="AF17" i="9"/>
  <c r="H28" i="9"/>
  <c r="AE33" i="9"/>
  <c r="AE36" i="9"/>
  <c r="AF53" i="9"/>
  <c r="AE43" i="9"/>
  <c r="AC53" i="9"/>
  <c r="O54" i="9"/>
  <c r="H18" i="9"/>
  <c r="AM66" i="9"/>
  <c r="E17" i="9"/>
  <c r="AL65" i="9"/>
  <c r="AE11" i="9"/>
  <c r="AM17" i="9"/>
  <c r="P17" i="9"/>
  <c r="AE16" i="9"/>
  <c r="AD29" i="9"/>
  <c r="AD32" i="9"/>
  <c r="I39" i="9"/>
  <c r="AD39" i="9"/>
  <c r="H39" i="9"/>
  <c r="AC56" i="9"/>
  <c r="W34" i="9"/>
  <c r="Y34" i="9" s="1"/>
  <c r="AF48" i="9"/>
  <c r="F17" i="9"/>
  <c r="AD24" i="9"/>
  <c r="AC24" i="9"/>
  <c r="AF24" i="9"/>
  <c r="AI2" i="9"/>
  <c r="AD8" i="9"/>
  <c r="AF29" i="9"/>
  <c r="J18" i="9"/>
  <c r="AF28" i="9" s="1"/>
  <c r="AE9" i="9"/>
  <c r="AE30" i="9"/>
  <c r="AD30" i="9"/>
  <c r="AD10" i="9"/>
  <c r="AC12" i="9"/>
  <c r="Y7" i="9"/>
  <c r="AE8" i="9"/>
  <c r="AE31" i="9"/>
  <c r="AD31" i="9"/>
  <c r="AF32" i="9"/>
  <c r="AC33" i="9"/>
  <c r="AF36" i="9"/>
  <c r="AD41" i="9"/>
  <c r="P30" i="9"/>
  <c r="H34" i="9"/>
  <c r="AE48" i="9"/>
  <c r="AC49" i="9"/>
  <c r="U27" i="9"/>
  <c r="Q34" i="9"/>
  <c r="AD54" i="9"/>
  <c r="V14" i="9"/>
  <c r="AE55" i="9"/>
  <c r="AD56" i="9"/>
  <c r="I46" i="9"/>
  <c r="AC59" i="9" s="1"/>
  <c r="X21" i="9"/>
  <c r="AE61" i="9"/>
  <c r="X39" i="9"/>
  <c r="AC50" i="9"/>
  <c r="I28" i="9"/>
  <c r="AD42" i="9"/>
  <c r="AD50" i="9"/>
  <c r="J28" i="9"/>
  <c r="AD40" i="9"/>
  <c r="AD48" i="9"/>
  <c r="AL43" i="9" s="1"/>
  <c r="AL40" i="9" s="1"/>
  <c r="AD55" i="9"/>
  <c r="J143" i="8"/>
  <c r="J145" i="8" s="1"/>
  <c r="G141" i="8"/>
  <c r="F141" i="8"/>
  <c r="E141" i="8"/>
  <c r="G140" i="8"/>
  <c r="F140" i="8"/>
  <c r="E140" i="8"/>
  <c r="K139" i="8"/>
  <c r="J139" i="8"/>
  <c r="I139" i="8"/>
  <c r="G137" i="8"/>
  <c r="F137" i="8"/>
  <c r="E137" i="8"/>
  <c r="G136" i="8"/>
  <c r="F136" i="8"/>
  <c r="E136" i="8"/>
  <c r="G135" i="8"/>
  <c r="F135" i="8"/>
  <c r="E135" i="8"/>
  <c r="G134" i="8"/>
  <c r="F134" i="8"/>
  <c r="E134" i="8"/>
  <c r="G133" i="8"/>
  <c r="F133" i="8"/>
  <c r="E133" i="8"/>
  <c r="K132" i="8"/>
  <c r="J132" i="8"/>
  <c r="I132" i="8"/>
  <c r="I143" i="8" s="1"/>
  <c r="I145" i="8" s="1"/>
  <c r="G130" i="8"/>
  <c r="F130" i="8"/>
  <c r="E130" i="8"/>
  <c r="G129" i="8"/>
  <c r="F129" i="8"/>
  <c r="E129" i="8"/>
  <c r="G128" i="8"/>
  <c r="F128" i="8"/>
  <c r="E128" i="8"/>
  <c r="K127" i="8"/>
  <c r="J127" i="8"/>
  <c r="I127" i="8"/>
  <c r="K121" i="8"/>
  <c r="K123" i="8" s="1"/>
  <c r="J121" i="8"/>
  <c r="J123" i="8" s="1"/>
  <c r="I121" i="8"/>
  <c r="I123" i="8" s="1"/>
  <c r="G119" i="8"/>
  <c r="F119" i="8"/>
  <c r="E119" i="8"/>
  <c r="G118" i="8"/>
  <c r="F118" i="8"/>
  <c r="E118" i="8"/>
  <c r="G117" i="8"/>
  <c r="F117" i="8"/>
  <c r="E117" i="8"/>
  <c r="G116" i="8"/>
  <c r="F116" i="8"/>
  <c r="E116" i="8"/>
  <c r="G115" i="8"/>
  <c r="F115" i="8"/>
  <c r="E115" i="8"/>
  <c r="G114" i="8"/>
  <c r="F114" i="8"/>
  <c r="E114" i="8"/>
  <c r="K111" i="8"/>
  <c r="J111" i="8"/>
  <c r="I111" i="8"/>
  <c r="G109" i="8"/>
  <c r="F109" i="8"/>
  <c r="E109" i="8"/>
  <c r="G108" i="8"/>
  <c r="F108" i="8"/>
  <c r="E108" i="8"/>
  <c r="G107" i="8"/>
  <c r="F107" i="8"/>
  <c r="E107" i="8"/>
  <c r="G106" i="8"/>
  <c r="F106" i="8"/>
  <c r="E106" i="8"/>
  <c r="G105" i="8"/>
  <c r="F105" i="8"/>
  <c r="E105" i="8"/>
  <c r="G104" i="8"/>
  <c r="F104" i="8"/>
  <c r="E104" i="8"/>
  <c r="G103" i="8"/>
  <c r="F103" i="8"/>
  <c r="E103" i="8"/>
  <c r="G102" i="8"/>
  <c r="F102" i="8"/>
  <c r="E102" i="8"/>
  <c r="AT148" i="8"/>
  <c r="Y148" i="8"/>
  <c r="I97" i="8"/>
  <c r="AU148" i="8"/>
  <c r="AP148" i="8"/>
  <c r="AK148" i="8"/>
  <c r="AE148" i="8"/>
  <c r="Z148" i="8"/>
  <c r="W148" i="8"/>
  <c r="U148" i="8"/>
  <c r="O148" i="8"/>
  <c r="K95" i="8"/>
  <c r="K97" i="8" s="1"/>
  <c r="J95" i="8"/>
  <c r="J97" i="8" s="1"/>
  <c r="J148" i="8" s="1"/>
  <c r="I95" i="8"/>
  <c r="G93" i="8"/>
  <c r="F93" i="8"/>
  <c r="E93" i="8"/>
  <c r="G92" i="8"/>
  <c r="F92" i="8"/>
  <c r="E92" i="8"/>
  <c r="G91" i="8"/>
  <c r="F91" i="8"/>
  <c r="E91" i="8"/>
  <c r="G90" i="8"/>
  <c r="F90" i="8"/>
  <c r="E90" i="8"/>
  <c r="G89" i="8"/>
  <c r="F89" i="8"/>
  <c r="E89" i="8"/>
  <c r="G88" i="8"/>
  <c r="F88" i="8"/>
  <c r="E88" i="8"/>
  <c r="G87" i="8"/>
  <c r="F87" i="8"/>
  <c r="E87" i="8"/>
  <c r="G86" i="8"/>
  <c r="F86" i="8"/>
  <c r="E86" i="8"/>
  <c r="G85" i="8"/>
  <c r="F85" i="8"/>
  <c r="E85" i="8"/>
  <c r="K82" i="8"/>
  <c r="J82" i="8"/>
  <c r="I82" i="8"/>
  <c r="G80" i="8"/>
  <c r="F80" i="8"/>
  <c r="E80" i="8"/>
  <c r="G79" i="8"/>
  <c r="F79" i="8"/>
  <c r="E79" i="8"/>
  <c r="G78" i="8"/>
  <c r="F78" i="8"/>
  <c r="E78" i="8"/>
  <c r="G77" i="8"/>
  <c r="F77" i="8"/>
  <c r="E77" i="8"/>
  <c r="G76" i="8"/>
  <c r="F76" i="8"/>
  <c r="E76" i="8"/>
  <c r="G75" i="8"/>
  <c r="F75" i="8"/>
  <c r="E75" i="8"/>
  <c r="G74" i="8"/>
  <c r="F74" i="8"/>
  <c r="E74" i="8"/>
  <c r="AS69" i="8"/>
  <c r="AO69" i="8"/>
  <c r="AK69" i="8"/>
  <c r="AG69" i="8"/>
  <c r="AC69" i="8"/>
  <c r="Y69" i="8"/>
  <c r="U69" i="8"/>
  <c r="Q69" i="8"/>
  <c r="M69" i="8"/>
  <c r="I69" i="8"/>
  <c r="B67" i="8"/>
  <c r="G59" i="8"/>
  <c r="G58" i="8" s="1"/>
  <c r="F59" i="8"/>
  <c r="F58" i="8" s="1"/>
  <c r="E59" i="8"/>
  <c r="E58" i="8" s="1"/>
  <c r="K58" i="8"/>
  <c r="J58" i="8"/>
  <c r="I58" i="8"/>
  <c r="G57" i="8"/>
  <c r="F57" i="8"/>
  <c r="E57" i="8"/>
  <c r="G56" i="8"/>
  <c r="F56" i="8"/>
  <c r="E56" i="8"/>
  <c r="G55" i="8"/>
  <c r="F55" i="8"/>
  <c r="E55" i="8"/>
  <c r="G54" i="8"/>
  <c r="F54" i="8"/>
  <c r="E54" i="8"/>
  <c r="G53" i="8"/>
  <c r="F53" i="8"/>
  <c r="E53" i="8"/>
  <c r="G52" i="8"/>
  <c r="F52" i="8"/>
  <c r="E52" i="8"/>
  <c r="K51" i="8"/>
  <c r="J51" i="8"/>
  <c r="I51" i="8"/>
  <c r="G50" i="8"/>
  <c r="F50" i="8"/>
  <c r="E50" i="8"/>
  <c r="G49" i="8"/>
  <c r="F49" i="8"/>
  <c r="E49" i="8"/>
  <c r="G48" i="8"/>
  <c r="F48" i="8"/>
  <c r="E48" i="8"/>
  <c r="G47" i="8"/>
  <c r="F47" i="8"/>
  <c r="E47" i="8"/>
  <c r="G46" i="8"/>
  <c r="F46" i="8"/>
  <c r="E46" i="8"/>
  <c r="K45" i="8"/>
  <c r="J45" i="8"/>
  <c r="I45" i="8"/>
  <c r="G44" i="8"/>
  <c r="F44" i="8"/>
  <c r="E44" i="8"/>
  <c r="G43" i="8"/>
  <c r="F43" i="8"/>
  <c r="E43" i="8"/>
  <c r="G42" i="8"/>
  <c r="F42" i="8"/>
  <c r="E42" i="8"/>
  <c r="K41" i="8"/>
  <c r="J41" i="8"/>
  <c r="I41" i="8"/>
  <c r="G40" i="8"/>
  <c r="F40" i="8"/>
  <c r="E40" i="8"/>
  <c r="G39" i="8"/>
  <c r="F39" i="8"/>
  <c r="E39" i="8"/>
  <c r="G38" i="8"/>
  <c r="F38" i="8"/>
  <c r="E38" i="8"/>
  <c r="G37" i="8"/>
  <c r="F37" i="8"/>
  <c r="E37" i="8"/>
  <c r="G36" i="8"/>
  <c r="F36" i="8"/>
  <c r="E36" i="8"/>
  <c r="G35" i="8"/>
  <c r="F35" i="8"/>
  <c r="E35" i="8"/>
  <c r="G34" i="8"/>
  <c r="F34" i="8"/>
  <c r="E34" i="8"/>
  <c r="G33" i="8"/>
  <c r="F33" i="8"/>
  <c r="E33" i="8"/>
  <c r="G32" i="8"/>
  <c r="F32" i="8"/>
  <c r="E32" i="8"/>
  <c r="K31" i="8"/>
  <c r="J31" i="8"/>
  <c r="I31" i="8"/>
  <c r="G30" i="8"/>
  <c r="F30" i="8"/>
  <c r="E30" i="8"/>
  <c r="G29" i="8"/>
  <c r="F29" i="8"/>
  <c r="E29" i="8"/>
  <c r="G28" i="8"/>
  <c r="F28" i="8"/>
  <c r="E28" i="8"/>
  <c r="K27" i="8"/>
  <c r="K61" i="8" s="1"/>
  <c r="J27" i="8"/>
  <c r="J61" i="8" s="1"/>
  <c r="I27" i="8"/>
  <c r="G22" i="8"/>
  <c r="F22" i="8"/>
  <c r="E22" i="8"/>
  <c r="G21" i="8"/>
  <c r="F21" i="8"/>
  <c r="E21" i="8"/>
  <c r="G20" i="8"/>
  <c r="F20" i="8"/>
  <c r="E20" i="8"/>
  <c r="G19" i="8"/>
  <c r="F19" i="8"/>
  <c r="E19" i="8"/>
  <c r="G18" i="8"/>
  <c r="F18" i="8"/>
  <c r="E18" i="8"/>
  <c r="K17" i="8"/>
  <c r="J17" i="8"/>
  <c r="I17" i="8"/>
  <c r="G16" i="8"/>
  <c r="F16" i="8"/>
  <c r="E16" i="8"/>
  <c r="G15" i="8"/>
  <c r="F15" i="8"/>
  <c r="E15" i="8"/>
  <c r="K14" i="8"/>
  <c r="J14" i="8"/>
  <c r="I14" i="8"/>
  <c r="G13" i="8"/>
  <c r="F13" i="8"/>
  <c r="E13" i="8"/>
  <c r="G12" i="8"/>
  <c r="F12" i="8"/>
  <c r="E12" i="8"/>
  <c r="G11" i="8"/>
  <c r="F11" i="8"/>
  <c r="E11" i="8"/>
  <c r="G10" i="8"/>
  <c r="F10" i="8"/>
  <c r="E10" i="8"/>
  <c r="G9" i="8"/>
  <c r="F9" i="8"/>
  <c r="E9" i="8"/>
  <c r="G8" i="8"/>
  <c r="F8" i="8"/>
  <c r="E8" i="8"/>
  <c r="G7" i="8"/>
  <c r="F7" i="8"/>
  <c r="E7" i="8"/>
  <c r="AQ147" i="8"/>
  <c r="AM147" i="8"/>
  <c r="AL147" i="8"/>
  <c r="AH147" i="8"/>
  <c r="AG147" i="8"/>
  <c r="AC147" i="8"/>
  <c r="AA147" i="8"/>
  <c r="V147" i="8"/>
  <c r="R147" i="8"/>
  <c r="Q147" i="8"/>
  <c r="M147" i="8"/>
  <c r="K6" i="8"/>
  <c r="K24" i="8" s="1"/>
  <c r="K63" i="8" s="1"/>
  <c r="K147" i="8" s="1"/>
  <c r="J6" i="8"/>
  <c r="I6" i="8"/>
  <c r="Q62" i="7"/>
  <c r="Q61" i="7" s="1"/>
  <c r="P62" i="7"/>
  <c r="P61" i="7" s="1"/>
  <c r="O62" i="7"/>
  <c r="O61" i="7" s="1"/>
  <c r="Q60" i="7"/>
  <c r="P60" i="7"/>
  <c r="O60" i="7"/>
  <c r="Q59" i="7"/>
  <c r="P59" i="7"/>
  <c r="O59" i="7"/>
  <c r="Q58" i="7"/>
  <c r="P58" i="7"/>
  <c r="O58" i="7"/>
  <c r="AM57" i="7"/>
  <c r="AL57" i="7"/>
  <c r="Q57" i="7"/>
  <c r="P57" i="7"/>
  <c r="O57" i="7"/>
  <c r="Q56" i="7"/>
  <c r="P56" i="7"/>
  <c r="O56" i="7"/>
  <c r="Q55" i="7"/>
  <c r="P55" i="7"/>
  <c r="O55" i="7"/>
  <c r="Q53" i="7"/>
  <c r="P53" i="7"/>
  <c r="O53" i="7"/>
  <c r="AM52" i="7"/>
  <c r="AL52" i="7"/>
  <c r="Q52" i="7"/>
  <c r="P52" i="7"/>
  <c r="O52" i="7"/>
  <c r="Q51" i="7"/>
  <c r="P51" i="7"/>
  <c r="O51" i="7"/>
  <c r="Q50" i="7"/>
  <c r="P50" i="7"/>
  <c r="O50" i="7"/>
  <c r="Q49" i="7"/>
  <c r="P49" i="7"/>
  <c r="O49" i="7"/>
  <c r="J48" i="7"/>
  <c r="I48" i="7"/>
  <c r="H48" i="7"/>
  <c r="Q47" i="7"/>
  <c r="P47" i="7"/>
  <c r="O47" i="7"/>
  <c r="J47" i="7"/>
  <c r="I47" i="7"/>
  <c r="H47" i="7"/>
  <c r="Q46" i="7"/>
  <c r="P46" i="7"/>
  <c r="AM34" i="7" s="1"/>
  <c r="O46" i="7"/>
  <c r="Q45" i="7"/>
  <c r="P45" i="7"/>
  <c r="O45" i="7"/>
  <c r="AL33" i="7" s="1"/>
  <c r="J44" i="7"/>
  <c r="I44" i="7"/>
  <c r="H44" i="7"/>
  <c r="Q43" i="7"/>
  <c r="P43" i="7"/>
  <c r="O43" i="7"/>
  <c r="J43" i="7"/>
  <c r="I43" i="7"/>
  <c r="H43" i="7"/>
  <c r="Q42" i="7"/>
  <c r="P42" i="7"/>
  <c r="AM31" i="7" s="1"/>
  <c r="O42" i="7"/>
  <c r="J42" i="7"/>
  <c r="I42" i="7"/>
  <c r="V15" i="7" s="1"/>
  <c r="Y15" i="7" s="1"/>
  <c r="H42" i="7"/>
  <c r="Q41" i="7"/>
  <c r="P41" i="7"/>
  <c r="AM30" i="7" s="1"/>
  <c r="O41" i="7"/>
  <c r="AL30" i="7" s="1"/>
  <c r="J41" i="7"/>
  <c r="I41" i="7"/>
  <c r="H41" i="7"/>
  <c r="Q40" i="7"/>
  <c r="P40" i="7"/>
  <c r="AM29" i="7" s="1"/>
  <c r="O40" i="7"/>
  <c r="AL29" i="7" s="1"/>
  <c r="J40" i="7"/>
  <c r="I40" i="7"/>
  <c r="W13" i="7" s="1"/>
  <c r="H40" i="7"/>
  <c r="Q39" i="7"/>
  <c r="P39" i="7"/>
  <c r="AM28" i="7" s="1"/>
  <c r="O39" i="7"/>
  <c r="AL28" i="7" s="1"/>
  <c r="Q38" i="7"/>
  <c r="P38" i="7"/>
  <c r="AM27" i="7" s="1"/>
  <c r="O38" i="7"/>
  <c r="AL27" i="7" s="1"/>
  <c r="Q37" i="7"/>
  <c r="P37" i="7"/>
  <c r="O37" i="7"/>
  <c r="AL26" i="7" s="1"/>
  <c r="J37" i="7"/>
  <c r="I37" i="7"/>
  <c r="U10" i="7" s="1"/>
  <c r="Y10" i="7" s="1"/>
  <c r="H37" i="7"/>
  <c r="Q36" i="7"/>
  <c r="P36" i="7"/>
  <c r="AM25" i="7" s="1"/>
  <c r="O36" i="7"/>
  <c r="AL25" i="7" s="1"/>
  <c r="J36" i="7"/>
  <c r="I36" i="7"/>
  <c r="U9" i="7" s="1"/>
  <c r="H36" i="7"/>
  <c r="AM35" i="7"/>
  <c r="AL35" i="7"/>
  <c r="Q35" i="7"/>
  <c r="P35" i="7"/>
  <c r="O35" i="7"/>
  <c r="AL24" i="7" s="1"/>
  <c r="J35" i="7"/>
  <c r="I35" i="7"/>
  <c r="U8" i="7" s="1"/>
  <c r="Y8" i="7" s="1"/>
  <c r="H35" i="7"/>
  <c r="Q33" i="7"/>
  <c r="P33" i="7"/>
  <c r="O33" i="7"/>
  <c r="AM32" i="7"/>
  <c r="AL32" i="7"/>
  <c r="Q32" i="7"/>
  <c r="P32" i="7"/>
  <c r="AM22" i="7" s="1"/>
  <c r="O32" i="7"/>
  <c r="AL22" i="7" s="1"/>
  <c r="AL31" i="7"/>
  <c r="Q31" i="7"/>
  <c r="P31" i="7"/>
  <c r="AM21" i="7" s="1"/>
  <c r="O31" i="7"/>
  <c r="F28" i="7"/>
  <c r="E28" i="7"/>
  <c r="D28" i="7"/>
  <c r="AC25" i="7" s="1"/>
  <c r="F27" i="7"/>
  <c r="E27" i="7"/>
  <c r="D27" i="7"/>
  <c r="J26" i="7"/>
  <c r="I26" i="7"/>
  <c r="H26" i="7"/>
  <c r="F26" i="7"/>
  <c r="E26" i="7"/>
  <c r="D26" i="7"/>
  <c r="Q25" i="7"/>
  <c r="P25" i="7"/>
  <c r="O25" i="7"/>
  <c r="J25" i="7"/>
  <c r="I25" i="7"/>
  <c r="H25" i="7"/>
  <c r="AC43" i="7" s="1"/>
  <c r="F25" i="7"/>
  <c r="E25" i="7"/>
  <c r="D25" i="7"/>
  <c r="AM24" i="7"/>
  <c r="Q24" i="7"/>
  <c r="P24" i="7"/>
  <c r="O24" i="7"/>
  <c r="J24" i="7"/>
  <c r="I24" i="7"/>
  <c r="H24" i="7"/>
  <c r="F24" i="7"/>
  <c r="E24" i="7"/>
  <c r="D24" i="7"/>
  <c r="AM23" i="7"/>
  <c r="AL23" i="7"/>
  <c r="Q23" i="7"/>
  <c r="P23" i="7"/>
  <c r="O23" i="7"/>
  <c r="J23" i="7"/>
  <c r="I23" i="7"/>
  <c r="H23" i="7"/>
  <c r="F23" i="7"/>
  <c r="E23" i="7"/>
  <c r="D23" i="7"/>
  <c r="Q22" i="7"/>
  <c r="P22" i="7"/>
  <c r="O22" i="7"/>
  <c r="J22" i="7"/>
  <c r="I22" i="7"/>
  <c r="H22" i="7"/>
  <c r="F22" i="7"/>
  <c r="E22" i="7"/>
  <c r="D22" i="7"/>
  <c r="Q21" i="7"/>
  <c r="P21" i="7"/>
  <c r="O21" i="7"/>
  <c r="J21" i="7"/>
  <c r="I21" i="7"/>
  <c r="H21" i="7"/>
  <c r="F21" i="7"/>
  <c r="E21" i="7"/>
  <c r="D21" i="7"/>
  <c r="F20" i="7"/>
  <c r="E20" i="7"/>
  <c r="D20" i="7"/>
  <c r="Q19" i="7"/>
  <c r="P19" i="7"/>
  <c r="AM18" i="7" s="1"/>
  <c r="O19" i="7"/>
  <c r="AL18" i="7" s="1"/>
  <c r="Q18" i="7"/>
  <c r="P18" i="7"/>
  <c r="AM17" i="7" s="1"/>
  <c r="O18" i="7"/>
  <c r="AL17" i="7"/>
  <c r="J16" i="7"/>
  <c r="I16" i="7"/>
  <c r="H16" i="7"/>
  <c r="AC36" i="7" s="1"/>
  <c r="Q15" i="7"/>
  <c r="P15" i="7"/>
  <c r="AM16" i="7" s="1"/>
  <c r="O15" i="7"/>
  <c r="AL16" i="7" s="1"/>
  <c r="J15" i="7"/>
  <c r="I15" i="7"/>
  <c r="H15" i="7"/>
  <c r="F15" i="7"/>
  <c r="E15" i="7"/>
  <c r="D15" i="7"/>
  <c r="Q14" i="7"/>
  <c r="P14" i="7"/>
  <c r="O14" i="7"/>
  <c r="AL15" i="7" s="1"/>
  <c r="J14" i="7"/>
  <c r="I14" i="7"/>
  <c r="H14" i="7"/>
  <c r="F14" i="7"/>
  <c r="E14" i="7"/>
  <c r="D14" i="7"/>
  <c r="Q13" i="7"/>
  <c r="P13" i="7"/>
  <c r="AM14" i="7" s="1"/>
  <c r="O13" i="7"/>
  <c r="AL14" i="7" s="1"/>
  <c r="J13" i="7"/>
  <c r="I13" i="7"/>
  <c r="H13" i="7"/>
  <c r="F13" i="7"/>
  <c r="E13" i="7"/>
  <c r="D13" i="7"/>
  <c r="Q12" i="7"/>
  <c r="P12" i="7"/>
  <c r="AM13" i="7" s="1"/>
  <c r="O12" i="7"/>
  <c r="AL13" i="7" s="1"/>
  <c r="J12" i="7"/>
  <c r="I12" i="7"/>
  <c r="H12" i="7"/>
  <c r="F12" i="7"/>
  <c r="E12" i="7"/>
  <c r="D12" i="7"/>
  <c r="AC11" i="7" s="1"/>
  <c r="Q11" i="7"/>
  <c r="P11" i="7"/>
  <c r="AM12" i="7" s="1"/>
  <c r="O11" i="7"/>
  <c r="J11" i="7"/>
  <c r="I11" i="7"/>
  <c r="H11" i="7"/>
  <c r="F11" i="7"/>
  <c r="E11" i="7"/>
  <c r="D11" i="7"/>
  <c r="Q10" i="7"/>
  <c r="P10" i="7"/>
  <c r="AM11" i="7" s="1"/>
  <c r="O10" i="7"/>
  <c r="AL11" i="7" s="1"/>
  <c r="J10" i="7"/>
  <c r="I10" i="7"/>
  <c r="H10" i="7"/>
  <c r="F10" i="7"/>
  <c r="E10" i="7"/>
  <c r="D10" i="7"/>
  <c r="Q9" i="7"/>
  <c r="P9" i="7"/>
  <c r="AM10" i="7" s="1"/>
  <c r="O9" i="7"/>
  <c r="AL10" i="7" s="1"/>
  <c r="J9" i="7"/>
  <c r="I9" i="7"/>
  <c r="H9" i="7"/>
  <c r="F9" i="7"/>
  <c r="AM65" i="7" s="1"/>
  <c r="E9" i="7"/>
  <c r="AC8" i="7" s="1"/>
  <c r="D9" i="7"/>
  <c r="AL66" i="7" s="1"/>
  <c r="M3" i="7"/>
  <c r="C3" i="7"/>
  <c r="C2" i="7"/>
  <c r="AF35" i="13" l="1"/>
  <c r="AE59" i="11"/>
  <c r="G111" i="14"/>
  <c r="AE18" i="13"/>
  <c r="AF21" i="13"/>
  <c r="AD18" i="13"/>
  <c r="AC12" i="13"/>
  <c r="AD40" i="13"/>
  <c r="AE43" i="13"/>
  <c r="AF53" i="13"/>
  <c r="AL9" i="13"/>
  <c r="P17" i="7"/>
  <c r="AD19" i="7"/>
  <c r="AC21" i="7"/>
  <c r="AC28" i="9"/>
  <c r="AM20" i="11"/>
  <c r="AE57" i="13"/>
  <c r="AD21" i="13"/>
  <c r="AC31" i="13"/>
  <c r="AD8" i="13"/>
  <c r="AE31" i="13"/>
  <c r="I39" i="13"/>
  <c r="I18" i="13"/>
  <c r="Q64" i="13"/>
  <c r="AC54" i="13"/>
  <c r="AD19" i="13"/>
  <c r="AE8" i="13"/>
  <c r="AE9" i="13"/>
  <c r="E132" i="14"/>
  <c r="E143" i="14" s="1"/>
  <c r="H44" i="13"/>
  <c r="AD57" i="13" s="1"/>
  <c r="AD12" i="13"/>
  <c r="F51" i="14"/>
  <c r="P55" i="13"/>
  <c r="P54" i="13" s="1"/>
  <c r="P64" i="13" s="1"/>
  <c r="O34" i="13"/>
  <c r="AE22" i="13"/>
  <c r="AF33" i="13"/>
  <c r="AE10" i="13"/>
  <c r="AF9" i="13"/>
  <c r="AL46" i="11"/>
  <c r="AM44" i="9"/>
  <c r="V32" i="13"/>
  <c r="V30" i="13" s="1"/>
  <c r="AE53" i="13"/>
  <c r="E27" i="14"/>
  <c r="O31" i="13"/>
  <c r="W34" i="13"/>
  <c r="Y34" i="13" s="1"/>
  <c r="AC23" i="13"/>
  <c r="AC20" i="13"/>
  <c r="P44" i="13"/>
  <c r="AM34" i="13"/>
  <c r="AM20" i="13" s="1"/>
  <c r="AM37" i="13" s="1"/>
  <c r="AC44" i="13"/>
  <c r="AC21" i="13"/>
  <c r="AC24" i="13"/>
  <c r="AC18" i="13"/>
  <c r="V14" i="13"/>
  <c r="Y14" i="13" s="1"/>
  <c r="AC22" i="13"/>
  <c r="Y13" i="13"/>
  <c r="AC56" i="13"/>
  <c r="AF22" i="13"/>
  <c r="P34" i="13"/>
  <c r="F121" i="14"/>
  <c r="I28" i="13" s="1"/>
  <c r="I24" i="13"/>
  <c r="E45" i="14"/>
  <c r="O49" i="13"/>
  <c r="O48" i="13" s="1"/>
  <c r="AL36" i="13" s="1"/>
  <c r="E30" i="13"/>
  <c r="AF16" i="13" s="1"/>
  <c r="AD9" i="13"/>
  <c r="E41" i="14"/>
  <c r="O46" i="13"/>
  <c r="G17" i="14"/>
  <c r="E17" i="14"/>
  <c r="H34" i="13"/>
  <c r="AC47" i="13" s="1"/>
  <c r="AM9" i="13"/>
  <c r="AE40" i="13"/>
  <c r="AF40" i="13"/>
  <c r="P17" i="13"/>
  <c r="AF56" i="13"/>
  <c r="W12" i="13"/>
  <c r="W23" i="13" s="1"/>
  <c r="AD56" i="13"/>
  <c r="AF57" i="13"/>
  <c r="AE24" i="7"/>
  <c r="AE54" i="7"/>
  <c r="AE56" i="7"/>
  <c r="Q64" i="9"/>
  <c r="AC17" i="13"/>
  <c r="AC53" i="13"/>
  <c r="F41" i="14"/>
  <c r="AC33" i="13"/>
  <c r="P8" i="13"/>
  <c r="AM9" i="11"/>
  <c r="AE56" i="13"/>
  <c r="AF44" i="13"/>
  <c r="H39" i="13"/>
  <c r="AC52" i="13" s="1"/>
  <c r="P30" i="13"/>
  <c r="AF24" i="13"/>
  <c r="E143" i="12"/>
  <c r="G143" i="12"/>
  <c r="G123" i="12"/>
  <c r="E123" i="12"/>
  <c r="E145" i="12" s="1"/>
  <c r="E97" i="12"/>
  <c r="G97" i="12"/>
  <c r="G148" i="12" s="1"/>
  <c r="F145" i="12"/>
  <c r="F97" i="12"/>
  <c r="F148" i="12" s="1"/>
  <c r="F24" i="12"/>
  <c r="E61" i="12"/>
  <c r="F61" i="12"/>
  <c r="F63" i="12" s="1"/>
  <c r="F147" i="12" s="1"/>
  <c r="E24" i="12"/>
  <c r="G61" i="12"/>
  <c r="G63" i="12" s="1"/>
  <c r="G147" i="12" s="1"/>
  <c r="G143" i="10"/>
  <c r="G97" i="10"/>
  <c r="F143" i="10"/>
  <c r="E97" i="10"/>
  <c r="E143" i="10"/>
  <c r="G123" i="10"/>
  <c r="F123" i="10"/>
  <c r="F24" i="10"/>
  <c r="G24" i="10"/>
  <c r="G61" i="10"/>
  <c r="E61" i="10"/>
  <c r="F61" i="10"/>
  <c r="F63" i="10" s="1"/>
  <c r="F147" i="10" s="1"/>
  <c r="E24" i="10"/>
  <c r="F127" i="8"/>
  <c r="E139" i="8"/>
  <c r="G111" i="8"/>
  <c r="F139" i="8"/>
  <c r="F82" i="8"/>
  <c r="E82" i="8"/>
  <c r="F95" i="8"/>
  <c r="F97" i="8" s="1"/>
  <c r="E121" i="8"/>
  <c r="E127" i="8"/>
  <c r="G127" i="8"/>
  <c r="F121" i="8"/>
  <c r="E95" i="8"/>
  <c r="G121" i="8"/>
  <c r="G132" i="8"/>
  <c r="E132" i="8"/>
  <c r="E143" i="8" s="1"/>
  <c r="F132" i="8"/>
  <c r="F143" i="8" s="1"/>
  <c r="G139" i="8"/>
  <c r="F41" i="8"/>
  <c r="F51" i="8"/>
  <c r="F14" i="8"/>
  <c r="E14" i="8"/>
  <c r="F6" i="8"/>
  <c r="F45" i="8"/>
  <c r="E17" i="8"/>
  <c r="F17" i="8"/>
  <c r="E51" i="8"/>
  <c r="G51" i="8"/>
  <c r="G14" i="8"/>
  <c r="E27" i="8"/>
  <c r="F27" i="8"/>
  <c r="G27" i="8"/>
  <c r="E45" i="8"/>
  <c r="G45" i="8"/>
  <c r="E6" i="8"/>
  <c r="G6" i="8"/>
  <c r="G41" i="8"/>
  <c r="E41" i="8"/>
  <c r="G17" i="8"/>
  <c r="G31" i="8"/>
  <c r="E31" i="8"/>
  <c r="F31" i="8"/>
  <c r="V12" i="13"/>
  <c r="V23" i="13" s="1"/>
  <c r="AL46" i="13"/>
  <c r="E127" i="14"/>
  <c r="F82" i="14"/>
  <c r="E31" i="14"/>
  <c r="AC32" i="7"/>
  <c r="AC18" i="7"/>
  <c r="AE39" i="7"/>
  <c r="AD22" i="7"/>
  <c r="AD23" i="7"/>
  <c r="AD44" i="7"/>
  <c r="U28" i="7"/>
  <c r="Y28" i="7" s="1"/>
  <c r="H39" i="7"/>
  <c r="AM45" i="11"/>
  <c r="AD59" i="11"/>
  <c r="Q66" i="13"/>
  <c r="Q69" i="13" s="1"/>
  <c r="F45" i="14"/>
  <c r="O64" i="11"/>
  <c r="AL20" i="11"/>
  <c r="G45" i="14"/>
  <c r="F6" i="14"/>
  <c r="E121" i="14"/>
  <c r="H28" i="13" s="1"/>
  <c r="H30" i="13" s="1"/>
  <c r="F95" i="14"/>
  <c r="F27" i="14"/>
  <c r="F17" i="14"/>
  <c r="AE47" i="9"/>
  <c r="AF13" i="7"/>
  <c r="AF52" i="9"/>
  <c r="AL46" i="9"/>
  <c r="AL44" i="9" s="1"/>
  <c r="E6" i="14"/>
  <c r="P27" i="13"/>
  <c r="AE11" i="7"/>
  <c r="AE19" i="7"/>
  <c r="P64" i="9"/>
  <c r="AM46" i="11"/>
  <c r="AF47" i="13"/>
  <c r="U23" i="13"/>
  <c r="U42" i="13" s="1"/>
  <c r="AD14" i="7"/>
  <c r="Q17" i="7"/>
  <c r="AF39" i="7"/>
  <c r="AD40" i="7"/>
  <c r="AM43" i="11"/>
  <c r="AM40" i="11" s="1"/>
  <c r="F139" i="14"/>
  <c r="AD17" i="7"/>
  <c r="AE18" i="7"/>
  <c r="O20" i="7"/>
  <c r="AL19" i="7" s="1"/>
  <c r="U26" i="7"/>
  <c r="AD57" i="7"/>
  <c r="AL9" i="9"/>
  <c r="AL37" i="9" s="1"/>
  <c r="P64" i="11"/>
  <c r="P66" i="11" s="1"/>
  <c r="U25" i="13"/>
  <c r="Y25" i="13" s="1"/>
  <c r="AC16" i="13"/>
  <c r="Y19" i="13"/>
  <c r="F31" i="14"/>
  <c r="E111" i="14"/>
  <c r="E95" i="14"/>
  <c r="G82" i="14"/>
  <c r="E82" i="14"/>
  <c r="E51" i="14"/>
  <c r="AF47" i="9"/>
  <c r="J50" i="11"/>
  <c r="U42" i="9"/>
  <c r="G6" i="14"/>
  <c r="AE9" i="7"/>
  <c r="P44" i="7"/>
  <c r="Q48" i="7"/>
  <c r="O27" i="9"/>
  <c r="F127" i="14"/>
  <c r="AC9" i="7"/>
  <c r="AF11" i="7"/>
  <c r="AD12" i="7"/>
  <c r="AE13" i="7"/>
  <c r="V14" i="7"/>
  <c r="Y14" i="7" s="1"/>
  <c r="AF36" i="7"/>
  <c r="AF21" i="7"/>
  <c r="W31" i="7"/>
  <c r="Y31" i="7" s="1"/>
  <c r="AC49" i="7"/>
  <c r="AF53" i="7"/>
  <c r="AL9" i="11"/>
  <c r="AL37" i="11" s="1"/>
  <c r="H50" i="13"/>
  <c r="E32" i="13"/>
  <c r="F111" i="14"/>
  <c r="F123" i="14" s="1"/>
  <c r="G51" i="14"/>
  <c r="G31" i="14"/>
  <c r="F132" i="14"/>
  <c r="F143" i="14" s="1"/>
  <c r="E14" i="14"/>
  <c r="AD18" i="7"/>
  <c r="AF19" i="7"/>
  <c r="AM45" i="7" s="1"/>
  <c r="AE17" i="7"/>
  <c r="P20" i="7"/>
  <c r="AM19" i="7" s="1"/>
  <c r="AC42" i="7"/>
  <c r="AC22" i="7"/>
  <c r="AD43" i="7"/>
  <c r="AC48" i="7"/>
  <c r="AF57" i="7"/>
  <c r="AC60" i="7"/>
  <c r="AD16" i="9"/>
  <c r="O64" i="9"/>
  <c r="AF52" i="11"/>
  <c r="AL45" i="11"/>
  <c r="AL44" i="11" s="1"/>
  <c r="AL48" i="11" s="1"/>
  <c r="Y12" i="13"/>
  <c r="Y23" i="13" s="1"/>
  <c r="G139" i="14"/>
  <c r="G143" i="14" s="1"/>
  <c r="G95" i="14"/>
  <c r="AF59" i="11"/>
  <c r="Q27" i="9"/>
  <c r="Q66" i="9" s="1"/>
  <c r="Q69" i="9" s="1"/>
  <c r="P27" i="11"/>
  <c r="AD30" i="7"/>
  <c r="V17" i="7"/>
  <c r="Y17" i="7" s="1"/>
  <c r="P30" i="7"/>
  <c r="O44" i="7"/>
  <c r="AM60" i="11"/>
  <c r="AM56" i="11" s="1"/>
  <c r="AM37" i="11"/>
  <c r="AF28" i="13"/>
  <c r="P8" i="7"/>
  <c r="AE40" i="7"/>
  <c r="AL48" i="9"/>
  <c r="AL60" i="9"/>
  <c r="AL56" i="9" s="1"/>
  <c r="AM60" i="9"/>
  <c r="AM56" i="9" s="1"/>
  <c r="X19" i="11"/>
  <c r="Y20" i="11"/>
  <c r="AD33" i="7"/>
  <c r="AM33" i="7"/>
  <c r="I46" i="7"/>
  <c r="AC10" i="7"/>
  <c r="AC35" i="7"/>
  <c r="AD36" i="7"/>
  <c r="AC17" i="7"/>
  <c r="AE21" i="7"/>
  <c r="AC23" i="7"/>
  <c r="AE22" i="7"/>
  <c r="AL34" i="7"/>
  <c r="AF48" i="7"/>
  <c r="W35" i="7"/>
  <c r="Y35" i="7" s="1"/>
  <c r="AE53" i="7"/>
  <c r="AC55" i="7"/>
  <c r="AC57" i="7"/>
  <c r="P54" i="7"/>
  <c r="AM43" i="9"/>
  <c r="AM40" i="9" s="1"/>
  <c r="AM48" i="9" s="1"/>
  <c r="AE7" i="9"/>
  <c r="AM9" i="9"/>
  <c r="AM37" i="9" s="1"/>
  <c r="U25" i="11"/>
  <c r="Y25" i="11" s="1"/>
  <c r="AL60" i="11"/>
  <c r="AL56" i="11" s="1"/>
  <c r="Q64" i="11"/>
  <c r="Q66" i="11" s="1"/>
  <c r="Q69" i="11" s="1"/>
  <c r="AC28" i="11"/>
  <c r="AD7" i="13"/>
  <c r="AD59" i="13"/>
  <c r="G24" i="14"/>
  <c r="G121" i="14"/>
  <c r="G123" i="14" s="1"/>
  <c r="E61" i="14"/>
  <c r="Y8" i="11"/>
  <c r="U7" i="11"/>
  <c r="V12" i="11"/>
  <c r="Y14" i="11"/>
  <c r="J50" i="13"/>
  <c r="AF52" i="13"/>
  <c r="X42" i="13"/>
  <c r="AL43" i="13"/>
  <c r="AL40" i="13" s="1"/>
  <c r="AF7" i="13"/>
  <c r="AC7" i="13"/>
  <c r="AL45" i="13"/>
  <c r="AL44" i="13" s="1"/>
  <c r="O27" i="13"/>
  <c r="AE38" i="13"/>
  <c r="I30" i="13"/>
  <c r="Y39" i="13"/>
  <c r="X37" i="13"/>
  <c r="Y37" i="13" s="1"/>
  <c r="D32" i="13"/>
  <c r="AD16" i="13"/>
  <c r="AD52" i="13"/>
  <c r="AE52" i="13"/>
  <c r="V42" i="13"/>
  <c r="I50" i="13"/>
  <c r="AC46" i="13" s="1"/>
  <c r="AF38" i="13"/>
  <c r="J30" i="13"/>
  <c r="AC59" i="13"/>
  <c r="AM46" i="13"/>
  <c r="AM44" i="13" s="1"/>
  <c r="AM48" i="13" s="1"/>
  <c r="Y31" i="13"/>
  <c r="AD47" i="13"/>
  <c r="AE47" i="13"/>
  <c r="AD28" i="13"/>
  <c r="AE28" i="13"/>
  <c r="AE7" i="13"/>
  <c r="Y32" i="13"/>
  <c r="F32" i="13"/>
  <c r="AE16" i="13"/>
  <c r="AC28" i="13"/>
  <c r="H50" i="11"/>
  <c r="AF38" i="11"/>
  <c r="J30" i="11"/>
  <c r="D32" i="11"/>
  <c r="AD16" i="11"/>
  <c r="AF7" i="11"/>
  <c r="AC7" i="11"/>
  <c r="AE7" i="11"/>
  <c r="AD28" i="11"/>
  <c r="AE28" i="11"/>
  <c r="Y39" i="11"/>
  <c r="X37" i="11"/>
  <c r="Y37" i="11" s="1"/>
  <c r="AF28" i="11"/>
  <c r="AD52" i="11"/>
  <c r="AE52" i="11"/>
  <c r="I50" i="11"/>
  <c r="AC16" i="11"/>
  <c r="AF16" i="11"/>
  <c r="E32" i="11"/>
  <c r="F32" i="11"/>
  <c r="AD47" i="11"/>
  <c r="AE47" i="11"/>
  <c r="AC47" i="11"/>
  <c r="AD38" i="11"/>
  <c r="AE38" i="11"/>
  <c r="I30" i="11"/>
  <c r="Y32" i="11"/>
  <c r="V30" i="11"/>
  <c r="AC52" i="11"/>
  <c r="AC59" i="11"/>
  <c r="W30" i="11"/>
  <c r="W41" i="11" s="1"/>
  <c r="Y31" i="11"/>
  <c r="AF47" i="11"/>
  <c r="H30" i="11"/>
  <c r="AC38" i="11"/>
  <c r="O27" i="11"/>
  <c r="O66" i="11" s="1"/>
  <c r="AD7" i="11"/>
  <c r="AE16" i="11"/>
  <c r="E123" i="10"/>
  <c r="E145" i="10" s="1"/>
  <c r="AQ148" i="10"/>
  <c r="Q148" i="10"/>
  <c r="AL147" i="10"/>
  <c r="F148" i="10"/>
  <c r="AL148" i="10"/>
  <c r="K148" i="10"/>
  <c r="AA148" i="10"/>
  <c r="AG148" i="10"/>
  <c r="AC38" i="9"/>
  <c r="H30" i="9"/>
  <c r="Y39" i="9"/>
  <c r="X37" i="9"/>
  <c r="Y37" i="9" s="1"/>
  <c r="AF7" i="9"/>
  <c r="AC7" i="9"/>
  <c r="O66" i="9"/>
  <c r="AF59" i="9"/>
  <c r="AD7" i="9"/>
  <c r="AE38" i="9"/>
  <c r="I30" i="9"/>
  <c r="AD38" i="9"/>
  <c r="AC47" i="9"/>
  <c r="AD47" i="9"/>
  <c r="I50" i="9"/>
  <c r="AE52" i="9"/>
  <c r="AD52" i="9"/>
  <c r="W32" i="9"/>
  <c r="W12" i="9"/>
  <c r="W23" i="9" s="1"/>
  <c r="Y13" i="9"/>
  <c r="D32" i="9"/>
  <c r="F32" i="9"/>
  <c r="AE59" i="9"/>
  <c r="AD59" i="9"/>
  <c r="AC52" i="9"/>
  <c r="H50" i="9"/>
  <c r="AF38" i="9"/>
  <c r="J30" i="9"/>
  <c r="J52" i="9" s="1"/>
  <c r="Y21" i="9"/>
  <c r="X19" i="9"/>
  <c r="V12" i="9"/>
  <c r="Y14" i="9"/>
  <c r="Y27" i="9"/>
  <c r="U25" i="9"/>
  <c r="E32" i="9"/>
  <c r="AF16" i="9"/>
  <c r="AC16" i="9"/>
  <c r="AE28" i="9"/>
  <c r="AD28" i="9"/>
  <c r="P27" i="9"/>
  <c r="Y9" i="7"/>
  <c r="U7" i="7"/>
  <c r="AE14" i="7"/>
  <c r="AE44" i="7"/>
  <c r="AD8" i="7"/>
  <c r="AC29" i="7"/>
  <c r="AF9" i="7"/>
  <c r="AD10" i="7"/>
  <c r="AF31" i="7"/>
  <c r="AD11" i="7"/>
  <c r="AF32" i="7"/>
  <c r="AC12" i="7"/>
  <c r="AC33" i="7"/>
  <c r="AD13" i="7"/>
  <c r="AF14" i="7"/>
  <c r="AM15" i="7"/>
  <c r="AM9" i="7" s="1"/>
  <c r="V16" i="7"/>
  <c r="Y16" i="7" s="1"/>
  <c r="AD39" i="7"/>
  <c r="AC40" i="7"/>
  <c r="AD41" i="7"/>
  <c r="AD21" i="7"/>
  <c r="AE42" i="7"/>
  <c r="AF43" i="7"/>
  <c r="AF44" i="7"/>
  <c r="W33" i="7"/>
  <c r="Y33" i="7" s="1"/>
  <c r="AE50" i="7"/>
  <c r="AC53" i="7"/>
  <c r="AF56" i="7"/>
  <c r="AF50" i="7"/>
  <c r="O54" i="7"/>
  <c r="AE55" i="7"/>
  <c r="AD56" i="7"/>
  <c r="Q8" i="7"/>
  <c r="Q27" i="7" s="1"/>
  <c r="O8" i="7"/>
  <c r="Q20" i="7"/>
  <c r="O30" i="7"/>
  <c r="O48" i="7"/>
  <c r="AL36" i="7" s="1"/>
  <c r="AD55" i="7"/>
  <c r="J18" i="7"/>
  <c r="AC31" i="7"/>
  <c r="AF12" i="7"/>
  <c r="AF33" i="7"/>
  <c r="AC14" i="7"/>
  <c r="AF17" i="7"/>
  <c r="AF40" i="7"/>
  <c r="AC44" i="7"/>
  <c r="I34" i="7"/>
  <c r="U27" i="7"/>
  <c r="Y27" i="7" s="1"/>
  <c r="AC50" i="7"/>
  <c r="AC41" i="7"/>
  <c r="P48" i="7"/>
  <c r="AM36" i="7" s="1"/>
  <c r="AD60" i="7"/>
  <c r="V148" i="8"/>
  <c r="W147" i="8"/>
  <c r="G82" i="8"/>
  <c r="G95" i="8"/>
  <c r="I148" i="8"/>
  <c r="AD148" i="8"/>
  <c r="E111" i="8"/>
  <c r="AS147" i="8"/>
  <c r="I24" i="8"/>
  <c r="I61" i="8"/>
  <c r="M148" i="8"/>
  <c r="R148" i="8"/>
  <c r="AC148" i="8"/>
  <c r="AH148" i="8"/>
  <c r="AM148" i="8"/>
  <c r="AS148" i="8"/>
  <c r="N148" i="8"/>
  <c r="AI148" i="8"/>
  <c r="F111" i="8"/>
  <c r="K143" i="8"/>
  <c r="K145" i="8" s="1"/>
  <c r="J24" i="8"/>
  <c r="J63" i="8" s="1"/>
  <c r="J147" i="8" s="1"/>
  <c r="O147" i="8"/>
  <c r="U147" i="8"/>
  <c r="Z147" i="8"/>
  <c r="AE147" i="8"/>
  <c r="AK147" i="8"/>
  <c r="AP147" i="8"/>
  <c r="AU147" i="8"/>
  <c r="S148" i="8"/>
  <c r="AO148" i="8"/>
  <c r="M2" i="7"/>
  <c r="T2" i="7"/>
  <c r="AD9" i="7"/>
  <c r="AE10" i="7"/>
  <c r="AF10" i="7"/>
  <c r="H46" i="7"/>
  <c r="X39" i="7"/>
  <c r="Y39" i="7" s="1"/>
  <c r="AC61" i="7"/>
  <c r="AB2" i="7"/>
  <c r="P27" i="7"/>
  <c r="E17" i="7"/>
  <c r="AF24" i="7"/>
  <c r="AC24" i="7"/>
  <c r="AD24" i="7"/>
  <c r="AD25" i="7"/>
  <c r="AF25" i="7"/>
  <c r="AE61" i="7"/>
  <c r="X21" i="7"/>
  <c r="Y21" i="7" s="1"/>
  <c r="T4" i="7"/>
  <c r="AI4" i="7" s="1"/>
  <c r="AB4" i="7"/>
  <c r="AL65" i="7"/>
  <c r="AM66" i="7"/>
  <c r="AE8" i="7"/>
  <c r="AF8" i="7"/>
  <c r="AC30" i="7"/>
  <c r="AE32" i="7"/>
  <c r="AD32" i="7"/>
  <c r="AL12" i="7"/>
  <c r="AD35" i="7"/>
  <c r="AE35" i="7"/>
  <c r="AE36" i="7"/>
  <c r="O17" i="7"/>
  <c r="AD42" i="7"/>
  <c r="Y26" i="7"/>
  <c r="AF29" i="7"/>
  <c r="AE30" i="7"/>
  <c r="AE33" i="7"/>
  <c r="O34" i="7"/>
  <c r="P34" i="7"/>
  <c r="AM26" i="7"/>
  <c r="I39" i="7"/>
  <c r="AD54" i="7"/>
  <c r="AF60" i="7"/>
  <c r="J46" i="7"/>
  <c r="D17" i="7"/>
  <c r="H28" i="7"/>
  <c r="AC39" i="7"/>
  <c r="AF49" i="7"/>
  <c r="AE49" i="7"/>
  <c r="AF30" i="7"/>
  <c r="W32" i="7"/>
  <c r="W12" i="7"/>
  <c r="W23" i="7" s="1"/>
  <c r="AD34" i="7"/>
  <c r="AE34" i="7"/>
  <c r="AD20" i="7"/>
  <c r="AF20" i="7"/>
  <c r="AF41" i="7"/>
  <c r="AE41" i="7"/>
  <c r="AC34" i="7"/>
  <c r="AD61" i="7"/>
  <c r="AI2" i="7"/>
  <c r="AE29" i="7"/>
  <c r="I18" i="7"/>
  <c r="AD29" i="7"/>
  <c r="AE12" i="7"/>
  <c r="Y13" i="7"/>
  <c r="AC13" i="7"/>
  <c r="AF34" i="7"/>
  <c r="AC20" i="7"/>
  <c r="J28" i="7"/>
  <c r="AL21" i="7"/>
  <c r="AF22" i="7"/>
  <c r="AE20" i="7"/>
  <c r="AE23" i="7"/>
  <c r="AF23" i="7"/>
  <c r="AE25" i="7"/>
  <c r="F30" i="7"/>
  <c r="J34" i="7"/>
  <c r="AF47" i="7" s="1"/>
  <c r="AC54" i="7"/>
  <c r="V32" i="7"/>
  <c r="AC56" i="7"/>
  <c r="W34" i="7"/>
  <c r="Y34" i="7" s="1"/>
  <c r="X38" i="7"/>
  <c r="X20" i="7"/>
  <c r="AE60" i="7"/>
  <c r="AF61" i="7"/>
  <c r="H18" i="7"/>
  <c r="AF18" i="7"/>
  <c r="E30" i="7"/>
  <c r="H34" i="7"/>
  <c r="H50" i="7" s="1"/>
  <c r="Q34" i="7"/>
  <c r="AD53" i="7"/>
  <c r="AF42" i="7"/>
  <c r="AE43" i="7"/>
  <c r="AE57" i="7"/>
  <c r="AE48" i="7"/>
  <c r="Q54" i="7"/>
  <c r="AD31" i="7"/>
  <c r="AF35" i="7"/>
  <c r="F17" i="7"/>
  <c r="D30" i="7"/>
  <c r="AC19" i="7"/>
  <c r="AE31" i="7"/>
  <c r="Q30" i="7"/>
  <c r="AD50" i="7"/>
  <c r="AF54" i="7"/>
  <c r="J39" i="7"/>
  <c r="Q44" i="7"/>
  <c r="AD48" i="7"/>
  <c r="AL43" i="7" s="1"/>
  <c r="AL40" i="7" s="1"/>
  <c r="AD49" i="7"/>
  <c r="AF55" i="7"/>
  <c r="I28" i="7"/>
  <c r="AL45" i="7" l="1"/>
  <c r="AD59" i="7"/>
  <c r="P66" i="9"/>
  <c r="AC38" i="13"/>
  <c r="F24" i="14"/>
  <c r="AL21" i="13"/>
  <c r="AL20" i="13" s="1"/>
  <c r="AL37" i="13" s="1"/>
  <c r="O30" i="13"/>
  <c r="AE42" i="13"/>
  <c r="AF42" i="13"/>
  <c r="AM60" i="13" s="1"/>
  <c r="AM56" i="13" s="1"/>
  <c r="AD42" i="13"/>
  <c r="AL60" i="13" s="1"/>
  <c r="AL56" i="13" s="1"/>
  <c r="AD38" i="13"/>
  <c r="AL34" i="13"/>
  <c r="O44" i="13"/>
  <c r="AC42" i="13"/>
  <c r="AF59" i="7"/>
  <c r="AM20" i="7"/>
  <c r="F97" i="14"/>
  <c r="AC57" i="13"/>
  <c r="W35" i="13"/>
  <c r="Y35" i="13" s="1"/>
  <c r="E148" i="12"/>
  <c r="G145" i="12"/>
  <c r="E63" i="12"/>
  <c r="E147" i="12" s="1"/>
  <c r="F145" i="10"/>
  <c r="G145" i="10"/>
  <c r="G148" i="10"/>
  <c r="G63" i="10"/>
  <c r="G147" i="10" s="1"/>
  <c r="E63" i="10"/>
  <c r="E147" i="10" s="1"/>
  <c r="G97" i="8"/>
  <c r="E97" i="8"/>
  <c r="F123" i="8"/>
  <c r="F148" i="8" s="1"/>
  <c r="E123" i="8"/>
  <c r="E145" i="8" s="1"/>
  <c r="G123" i="8"/>
  <c r="G143" i="8"/>
  <c r="G148" i="8" s="1"/>
  <c r="F24" i="8"/>
  <c r="G24" i="8"/>
  <c r="E24" i="8"/>
  <c r="E63" i="8" s="1"/>
  <c r="E147" i="8" s="1"/>
  <c r="F61" i="8"/>
  <c r="F63" i="8" s="1"/>
  <c r="F147" i="8" s="1"/>
  <c r="G61" i="8"/>
  <c r="E61" i="8"/>
  <c r="P66" i="13"/>
  <c r="P69" i="13" s="1"/>
  <c r="U41" i="13"/>
  <c r="U43" i="13" s="1"/>
  <c r="E123" i="14"/>
  <c r="E145" i="14" s="1"/>
  <c r="E97" i="14"/>
  <c r="E24" i="14"/>
  <c r="E63" i="14" s="1"/>
  <c r="E147" i="14" s="1"/>
  <c r="F61" i="14"/>
  <c r="G61" i="14"/>
  <c r="G63" i="14" s="1"/>
  <c r="G147" i="14" s="1"/>
  <c r="AC6" i="13"/>
  <c r="AF46" i="11"/>
  <c r="AD47" i="7"/>
  <c r="AM44" i="11"/>
  <c r="AM48" i="11" s="1"/>
  <c r="AM63" i="11" s="1"/>
  <c r="AM68" i="11" s="1"/>
  <c r="P69" i="11"/>
  <c r="AM55" i="11"/>
  <c r="AM51" i="11" s="1"/>
  <c r="AM61" i="11" s="1"/>
  <c r="I54" i="13"/>
  <c r="V12" i="7"/>
  <c r="AC27" i="11"/>
  <c r="AF27" i="13"/>
  <c r="F145" i="14"/>
  <c r="G97" i="14"/>
  <c r="G148" i="14" s="1"/>
  <c r="AE47" i="7"/>
  <c r="AF27" i="11"/>
  <c r="AL9" i="7"/>
  <c r="AF62" i="9"/>
  <c r="AM37" i="7"/>
  <c r="AD62" i="13"/>
  <c r="G145" i="14"/>
  <c r="AM43" i="7"/>
  <c r="AM40" i="7" s="1"/>
  <c r="P64" i="7"/>
  <c r="P66" i="7" s="1"/>
  <c r="O27" i="7"/>
  <c r="AC27" i="13"/>
  <c r="F63" i="14"/>
  <c r="F147" i="14" s="1"/>
  <c r="X23" i="11"/>
  <c r="X42" i="11" s="1"/>
  <c r="Y19" i="11"/>
  <c r="Y12" i="11"/>
  <c r="V23" i="11"/>
  <c r="U23" i="11"/>
  <c r="Y7" i="11"/>
  <c r="F148" i="14"/>
  <c r="J54" i="13"/>
  <c r="AE6" i="13"/>
  <c r="V41" i="13"/>
  <c r="AD46" i="13"/>
  <c r="I52" i="13"/>
  <c r="AE46" i="13"/>
  <c r="Y42" i="13"/>
  <c r="AF6" i="13"/>
  <c r="AD27" i="13"/>
  <c r="AE27" i="13"/>
  <c r="X41" i="13"/>
  <c r="X43" i="13" s="1"/>
  <c r="AF46" i="13"/>
  <c r="J52" i="13"/>
  <c r="H52" i="13"/>
  <c r="AF62" i="13"/>
  <c r="H54" i="13"/>
  <c r="AD6" i="13"/>
  <c r="AL48" i="13"/>
  <c r="AL55" i="11"/>
  <c r="AL51" i="11" s="1"/>
  <c r="AL61" i="11" s="1"/>
  <c r="AL63" i="11" s="1"/>
  <c r="AL68" i="11" s="1"/>
  <c r="O69" i="11"/>
  <c r="Y30" i="11"/>
  <c r="I54" i="11"/>
  <c r="AC6" i="11"/>
  <c r="AF6" i="11"/>
  <c r="AF62" i="11"/>
  <c r="H54" i="11"/>
  <c r="AD6" i="11"/>
  <c r="J52" i="11"/>
  <c r="AD27" i="11"/>
  <c r="AE27" i="11"/>
  <c r="J54" i="11"/>
  <c r="AE6" i="11"/>
  <c r="AD62" i="11"/>
  <c r="AD46" i="11"/>
  <c r="I52" i="11"/>
  <c r="AE46" i="11"/>
  <c r="H52" i="11"/>
  <c r="AC46" i="11"/>
  <c r="E148" i="10"/>
  <c r="V23" i="9"/>
  <c r="Y12" i="9"/>
  <c r="AD6" i="9"/>
  <c r="H54" i="9"/>
  <c r="AD62" i="9"/>
  <c r="Y25" i="9"/>
  <c r="U41" i="9"/>
  <c r="X23" i="9"/>
  <c r="Y19" i="9"/>
  <c r="AC46" i="9"/>
  <c r="H52" i="9"/>
  <c r="AC27" i="9"/>
  <c r="W30" i="9"/>
  <c r="Y30" i="9" s="1"/>
  <c r="Y32" i="9"/>
  <c r="AE27" i="9"/>
  <c r="AD27" i="9"/>
  <c r="I52" i="9"/>
  <c r="AE46" i="9"/>
  <c r="AD46" i="9"/>
  <c r="I54" i="9"/>
  <c r="AC6" i="9"/>
  <c r="AF6" i="9"/>
  <c r="P69" i="9"/>
  <c r="AM55" i="9"/>
  <c r="AM51" i="9" s="1"/>
  <c r="AM61" i="9" s="1"/>
  <c r="AM63" i="9" s="1"/>
  <c r="AM68" i="9" s="1"/>
  <c r="AF27" i="9"/>
  <c r="J54" i="9"/>
  <c r="AE6" i="9"/>
  <c r="AF46" i="9"/>
  <c r="AL55" i="9"/>
  <c r="AL51" i="9" s="1"/>
  <c r="AL61" i="9" s="1"/>
  <c r="AL63" i="9" s="1"/>
  <c r="AL68" i="9" s="1"/>
  <c r="O69" i="9"/>
  <c r="AL20" i="7"/>
  <c r="O64" i="7"/>
  <c r="U25" i="7"/>
  <c r="Y25" i="7" s="1"/>
  <c r="Y7" i="7"/>
  <c r="U23" i="7"/>
  <c r="Q64" i="7"/>
  <c r="Q66" i="7" s="1"/>
  <c r="Q69" i="7" s="1"/>
  <c r="AE7" i="7"/>
  <c r="AE59" i="7"/>
  <c r="S147" i="8"/>
  <c r="AI147" i="8"/>
  <c r="N147" i="8"/>
  <c r="AQ148" i="8"/>
  <c r="Q148" i="8"/>
  <c r="AD147" i="8"/>
  <c r="I63" i="8"/>
  <c r="I147" i="8" s="1"/>
  <c r="AL148" i="8"/>
  <c r="K148" i="8"/>
  <c r="AO147" i="8"/>
  <c r="AT147" i="8"/>
  <c r="Y147" i="8"/>
  <c r="AA148" i="8"/>
  <c r="AG148" i="8"/>
  <c r="F32" i="7"/>
  <c r="AE16" i="7"/>
  <c r="AD28" i="7"/>
  <c r="AE28" i="7"/>
  <c r="AM60" i="7"/>
  <c r="AM56" i="7" s="1"/>
  <c r="J50" i="7"/>
  <c r="AF52" i="7"/>
  <c r="Y32" i="7"/>
  <c r="V30" i="7"/>
  <c r="AF7" i="7"/>
  <c r="AC7" i="7"/>
  <c r="AD16" i="7"/>
  <c r="D32" i="7"/>
  <c r="AC47" i="7"/>
  <c r="J30" i="7"/>
  <c r="AF38" i="7"/>
  <c r="AD7" i="7"/>
  <c r="AL60" i="7"/>
  <c r="AL56" i="7" s="1"/>
  <c r="AF28" i="7"/>
  <c r="E32" i="7"/>
  <c r="AF16" i="7"/>
  <c r="AC16" i="7"/>
  <c r="Y20" i="7"/>
  <c r="X19" i="7"/>
  <c r="V23" i="7"/>
  <c r="V41" i="7" s="1"/>
  <c r="Y12" i="7"/>
  <c r="AM46" i="7"/>
  <c r="AM44" i="7" s="1"/>
  <c r="AE52" i="7"/>
  <c r="AD52" i="7"/>
  <c r="I50" i="7"/>
  <c r="AC46" i="7" s="1"/>
  <c r="AE38" i="7"/>
  <c r="I30" i="7"/>
  <c r="AD38" i="7"/>
  <c r="AC28" i="7"/>
  <c r="X37" i="7"/>
  <c r="Y37" i="7" s="1"/>
  <c r="Y38" i="7"/>
  <c r="AL46" i="7"/>
  <c r="AL44" i="7" s="1"/>
  <c r="AL48" i="7" s="1"/>
  <c r="W30" i="7"/>
  <c r="W41" i="7" s="1"/>
  <c r="AC52" i="7"/>
  <c r="AC38" i="7"/>
  <c r="H30" i="7"/>
  <c r="AC59" i="7"/>
  <c r="AM55" i="13" l="1"/>
  <c r="AM51" i="13" s="1"/>
  <c r="AM61" i="13" s="1"/>
  <c r="AM63" i="13" s="1"/>
  <c r="AM68" i="13" s="1"/>
  <c r="AC62" i="13"/>
  <c r="E148" i="14"/>
  <c r="W30" i="13"/>
  <c r="AM48" i="7"/>
  <c r="O64" i="13"/>
  <c r="O66" i="13" s="1"/>
  <c r="F145" i="8"/>
  <c r="E148" i="8"/>
  <c r="G145" i="8"/>
  <c r="G63" i="8"/>
  <c r="G147" i="8" s="1"/>
  <c r="AL37" i="7"/>
  <c r="X41" i="11"/>
  <c r="X43" i="11" s="1"/>
  <c r="Y23" i="11"/>
  <c r="Y42" i="11" s="1"/>
  <c r="O66" i="7"/>
  <c r="U42" i="11"/>
  <c r="U41" i="11"/>
  <c r="U43" i="11" s="1"/>
  <c r="W41" i="9"/>
  <c r="V42" i="11"/>
  <c r="V41" i="11"/>
  <c r="W43" i="11" s="1"/>
  <c r="AE62" i="13"/>
  <c r="AE62" i="11"/>
  <c r="AC62" i="11"/>
  <c r="X41" i="9"/>
  <c r="X43" i="9" s="1"/>
  <c r="X42" i="9"/>
  <c r="AC62" i="9"/>
  <c r="U43" i="9"/>
  <c r="Y23" i="9"/>
  <c r="Y42" i="9" s="1"/>
  <c r="AE62" i="9"/>
  <c r="V41" i="9"/>
  <c r="V42" i="9"/>
  <c r="V42" i="7"/>
  <c r="AC27" i="7"/>
  <c r="AF62" i="7"/>
  <c r="U41" i="7"/>
  <c r="U43" i="7" s="1"/>
  <c r="U42" i="7"/>
  <c r="AE27" i="7"/>
  <c r="AD27" i="7"/>
  <c r="P69" i="7"/>
  <c r="AM55" i="7"/>
  <c r="AM51" i="7" s="1"/>
  <c r="AM61" i="7" s="1"/>
  <c r="AM63" i="7" s="1"/>
  <c r="AM68" i="7" s="1"/>
  <c r="X23" i="7"/>
  <c r="Y19" i="7"/>
  <c r="Y23" i="7" s="1"/>
  <c r="Y42" i="7" s="1"/>
  <c r="AF27" i="7"/>
  <c r="AD62" i="7"/>
  <c r="Y30" i="7"/>
  <c r="J54" i="7"/>
  <c r="AE6" i="7"/>
  <c r="AE46" i="7"/>
  <c r="I52" i="7"/>
  <c r="AD46" i="7"/>
  <c r="I54" i="7"/>
  <c r="AF6" i="7"/>
  <c r="AC6" i="7"/>
  <c r="W43" i="7"/>
  <c r="O69" i="7"/>
  <c r="AL55" i="7"/>
  <c r="AL51" i="7" s="1"/>
  <c r="AL61" i="7" s="1"/>
  <c r="AL63" i="7" s="1"/>
  <c r="AL68" i="7" s="1"/>
  <c r="H54" i="7"/>
  <c r="AD6" i="7"/>
  <c r="H52" i="7"/>
  <c r="J52" i="7"/>
  <c r="AF46" i="7"/>
  <c r="AL55" i="13" l="1"/>
  <c r="AL51" i="13" s="1"/>
  <c r="AL61" i="13" s="1"/>
  <c r="AL63" i="13" s="1"/>
  <c r="AL68" i="13" s="1"/>
  <c r="O69" i="13"/>
  <c r="W41" i="13"/>
  <c r="Y30" i="13"/>
  <c r="W43" i="9"/>
  <c r="Y41" i="11"/>
  <c r="Y43" i="11" s="1"/>
  <c r="Y41" i="9"/>
  <c r="Y43" i="9" s="1"/>
  <c r="X41" i="7"/>
  <c r="X42" i="7"/>
  <c r="AC62" i="7"/>
  <c r="AE62" i="7"/>
  <c r="W43" i="13" l="1"/>
  <c r="Y41" i="13"/>
  <c r="Y43" i="13" s="1"/>
  <c r="X43" i="7"/>
  <c r="Y41" i="7"/>
  <c r="Y43" i="7" s="1"/>
  <c r="J148" i="6" l="1"/>
  <c r="AT143" i="6"/>
  <c r="K143" i="6"/>
  <c r="I143" i="6"/>
  <c r="G141" i="6"/>
  <c r="F141" i="6"/>
  <c r="E141" i="6"/>
  <c r="G140" i="6"/>
  <c r="F140" i="6"/>
  <c r="E140" i="6"/>
  <c r="AU139" i="6"/>
  <c r="AT139" i="6"/>
  <c r="AS139" i="6"/>
  <c r="K139" i="6"/>
  <c r="J139" i="6"/>
  <c r="I139" i="6"/>
  <c r="G137" i="6"/>
  <c r="F137" i="6"/>
  <c r="E137" i="6"/>
  <c r="G136" i="6"/>
  <c r="F136" i="6"/>
  <c r="E136" i="6"/>
  <c r="G135" i="6"/>
  <c r="F135" i="6"/>
  <c r="E135" i="6"/>
  <c r="G134" i="6"/>
  <c r="F134" i="6"/>
  <c r="E134" i="6"/>
  <c r="G133" i="6"/>
  <c r="F133" i="6"/>
  <c r="E133" i="6"/>
  <c r="AU132" i="6"/>
  <c r="AT132" i="6"/>
  <c r="AS132" i="6"/>
  <c r="K132" i="6"/>
  <c r="J132" i="6"/>
  <c r="J143" i="6" s="1"/>
  <c r="J145" i="6" s="1"/>
  <c r="I132" i="6"/>
  <c r="G130" i="6"/>
  <c r="F130" i="6"/>
  <c r="E130" i="6"/>
  <c r="G129" i="6"/>
  <c r="F129" i="6"/>
  <c r="E129" i="6"/>
  <c r="G128" i="6"/>
  <c r="F128" i="6"/>
  <c r="E128" i="6"/>
  <c r="AU127" i="6"/>
  <c r="AT127" i="6"/>
  <c r="AS127" i="6"/>
  <c r="K127" i="6"/>
  <c r="J127" i="6"/>
  <c r="I127" i="6"/>
  <c r="I123" i="6"/>
  <c r="AU121" i="6"/>
  <c r="AU123" i="6" s="1"/>
  <c r="AT121" i="6"/>
  <c r="AS121" i="6"/>
  <c r="AS123" i="6" s="1"/>
  <c r="K121" i="6"/>
  <c r="J121" i="6"/>
  <c r="J123" i="6" s="1"/>
  <c r="I121" i="6"/>
  <c r="G119" i="6"/>
  <c r="F119" i="6"/>
  <c r="E119" i="6"/>
  <c r="G118" i="6"/>
  <c r="F118" i="6"/>
  <c r="E118" i="6"/>
  <c r="G117" i="6"/>
  <c r="F117" i="6"/>
  <c r="E117" i="6"/>
  <c r="G116" i="6"/>
  <c r="F116" i="6"/>
  <c r="E116" i="6"/>
  <c r="G115" i="6"/>
  <c r="F115" i="6"/>
  <c r="E115" i="6"/>
  <c r="G114" i="6"/>
  <c r="F114" i="6"/>
  <c r="E114" i="6"/>
  <c r="AU111" i="6"/>
  <c r="AT111" i="6"/>
  <c r="AT123" i="6" s="1"/>
  <c r="AS111" i="6"/>
  <c r="K111" i="6"/>
  <c r="K123" i="6" s="1"/>
  <c r="J111" i="6"/>
  <c r="I111" i="6"/>
  <c r="G109" i="6"/>
  <c r="F109" i="6"/>
  <c r="E109" i="6"/>
  <c r="G108" i="6"/>
  <c r="F108" i="6"/>
  <c r="E108" i="6"/>
  <c r="G107" i="6"/>
  <c r="F107" i="6"/>
  <c r="E107" i="6"/>
  <c r="G106" i="6"/>
  <c r="F106" i="6"/>
  <c r="E106" i="6"/>
  <c r="G105" i="6"/>
  <c r="F105" i="6"/>
  <c r="E105" i="6"/>
  <c r="G104" i="6"/>
  <c r="F104" i="6"/>
  <c r="E104" i="6"/>
  <c r="G103" i="6"/>
  <c r="F103" i="6"/>
  <c r="E103" i="6"/>
  <c r="G102" i="6"/>
  <c r="F102" i="6"/>
  <c r="E102" i="6"/>
  <c r="AU97" i="6"/>
  <c r="AS97" i="6"/>
  <c r="O148" i="6"/>
  <c r="J97" i="6"/>
  <c r="AU95" i="6"/>
  <c r="AT95" i="6"/>
  <c r="AS95" i="6"/>
  <c r="K95" i="6"/>
  <c r="J95" i="6"/>
  <c r="I95" i="6"/>
  <c r="G93" i="6"/>
  <c r="F93" i="6"/>
  <c r="E93" i="6"/>
  <c r="G92" i="6"/>
  <c r="F92" i="6"/>
  <c r="E92" i="6"/>
  <c r="G91" i="6"/>
  <c r="F91" i="6"/>
  <c r="E91" i="6"/>
  <c r="G90" i="6"/>
  <c r="F90" i="6"/>
  <c r="E90" i="6"/>
  <c r="G89" i="6"/>
  <c r="F89" i="6"/>
  <c r="E89" i="6"/>
  <c r="G88" i="6"/>
  <c r="F88" i="6"/>
  <c r="E88" i="6"/>
  <c r="G87" i="6"/>
  <c r="F87" i="6"/>
  <c r="E87" i="6"/>
  <c r="G86" i="6"/>
  <c r="F86" i="6"/>
  <c r="E86" i="6"/>
  <c r="G85" i="6"/>
  <c r="F85" i="6"/>
  <c r="E85" i="6"/>
  <c r="AU82" i="6"/>
  <c r="AT82" i="6"/>
  <c r="AS82" i="6"/>
  <c r="K82" i="6"/>
  <c r="J82" i="6"/>
  <c r="I82" i="6"/>
  <c r="G80" i="6"/>
  <c r="F80" i="6"/>
  <c r="E80" i="6"/>
  <c r="G79" i="6"/>
  <c r="F79" i="6"/>
  <c r="E79" i="6"/>
  <c r="G78" i="6"/>
  <c r="F78" i="6"/>
  <c r="E78" i="6"/>
  <c r="G77" i="6"/>
  <c r="F77" i="6"/>
  <c r="E77" i="6"/>
  <c r="G76" i="6"/>
  <c r="F76" i="6"/>
  <c r="E76" i="6"/>
  <c r="G75" i="6"/>
  <c r="F75" i="6"/>
  <c r="E75" i="6"/>
  <c r="G74" i="6"/>
  <c r="F74" i="6"/>
  <c r="E74" i="6"/>
  <c r="AS69" i="6"/>
  <c r="AO69" i="6"/>
  <c r="AK69" i="6"/>
  <c r="AG69" i="6"/>
  <c r="AC69" i="6"/>
  <c r="Y69" i="6"/>
  <c r="U69" i="6"/>
  <c r="Q69" i="6"/>
  <c r="M69" i="6"/>
  <c r="I69" i="6"/>
  <c r="B67" i="6"/>
  <c r="I61" i="6"/>
  <c r="G59" i="6"/>
  <c r="G58" i="6" s="1"/>
  <c r="F59" i="6"/>
  <c r="F58" i="6" s="1"/>
  <c r="E59" i="6"/>
  <c r="E58" i="6" s="1"/>
  <c r="AU58" i="6"/>
  <c r="AT58" i="6"/>
  <c r="AT61" i="6" s="1"/>
  <c r="AS58" i="6"/>
  <c r="K58" i="6"/>
  <c r="K61" i="6" s="1"/>
  <c r="J58" i="6"/>
  <c r="I58" i="6"/>
  <c r="G57" i="6"/>
  <c r="F57" i="6"/>
  <c r="E57" i="6"/>
  <c r="G56" i="6"/>
  <c r="F56" i="6"/>
  <c r="E56" i="6"/>
  <c r="G55" i="6"/>
  <c r="F55" i="6"/>
  <c r="E55" i="6"/>
  <c r="G54" i="6"/>
  <c r="F54" i="6"/>
  <c r="E54" i="6"/>
  <c r="G53" i="6"/>
  <c r="F53" i="6"/>
  <c r="E53" i="6"/>
  <c r="G52" i="6"/>
  <c r="F52" i="6"/>
  <c r="E52" i="6"/>
  <c r="AU51" i="6"/>
  <c r="AT51" i="6"/>
  <c r="AS51" i="6"/>
  <c r="K51" i="6"/>
  <c r="J51" i="6"/>
  <c r="I51" i="6"/>
  <c r="G50" i="6"/>
  <c r="F50" i="6"/>
  <c r="E50" i="6"/>
  <c r="G49" i="6"/>
  <c r="F49" i="6"/>
  <c r="E49" i="6"/>
  <c r="G48" i="6"/>
  <c r="F48" i="6"/>
  <c r="E48" i="6"/>
  <c r="G47" i="6"/>
  <c r="F47" i="6"/>
  <c r="E47" i="6"/>
  <c r="G46" i="6"/>
  <c r="F46" i="6"/>
  <c r="E46" i="6"/>
  <c r="AU45" i="6"/>
  <c r="AT45" i="6"/>
  <c r="AS45" i="6"/>
  <c r="K45" i="6"/>
  <c r="J45" i="6"/>
  <c r="I45" i="6"/>
  <c r="G44" i="6"/>
  <c r="F44" i="6"/>
  <c r="E44" i="6"/>
  <c r="G43" i="6"/>
  <c r="F43" i="6"/>
  <c r="E43" i="6"/>
  <c r="G42" i="6"/>
  <c r="F42" i="6"/>
  <c r="E42" i="6"/>
  <c r="AU41" i="6"/>
  <c r="AT41" i="6"/>
  <c r="AS41" i="6"/>
  <c r="K41" i="6"/>
  <c r="J41" i="6"/>
  <c r="I41" i="6"/>
  <c r="G40" i="6"/>
  <c r="F40" i="6"/>
  <c r="E40" i="6"/>
  <c r="G39" i="6"/>
  <c r="F39" i="6"/>
  <c r="E39" i="6"/>
  <c r="G38" i="6"/>
  <c r="F38" i="6"/>
  <c r="E38" i="6"/>
  <c r="G37" i="6"/>
  <c r="F37" i="6"/>
  <c r="E37" i="6"/>
  <c r="G36" i="6"/>
  <c r="F36" i="6"/>
  <c r="E36" i="6"/>
  <c r="G35" i="6"/>
  <c r="F35" i="6"/>
  <c r="E35" i="6"/>
  <c r="G34" i="6"/>
  <c r="F34" i="6"/>
  <c r="E34" i="6"/>
  <c r="G33" i="6"/>
  <c r="F33" i="6"/>
  <c r="E33" i="6"/>
  <c r="G32" i="6"/>
  <c r="F32" i="6"/>
  <c r="E32" i="6"/>
  <c r="AU31" i="6"/>
  <c r="AT31" i="6"/>
  <c r="AS31" i="6"/>
  <c r="K31" i="6"/>
  <c r="J31" i="6"/>
  <c r="I31" i="6"/>
  <c r="G30" i="6"/>
  <c r="F30" i="6"/>
  <c r="E30" i="6"/>
  <c r="G29" i="6"/>
  <c r="F29" i="6"/>
  <c r="E29" i="6"/>
  <c r="G28" i="6"/>
  <c r="F28" i="6"/>
  <c r="E28" i="6"/>
  <c r="AU27" i="6"/>
  <c r="AT27" i="6"/>
  <c r="AS27" i="6"/>
  <c r="AS61" i="6" s="1"/>
  <c r="K27" i="6"/>
  <c r="J27" i="6"/>
  <c r="I27" i="6"/>
  <c r="AO147" i="6"/>
  <c r="AD147" i="6"/>
  <c r="S147" i="6"/>
  <c r="I24" i="6"/>
  <c r="I63" i="6" s="1"/>
  <c r="I147" i="6" s="1"/>
  <c r="G22" i="6"/>
  <c r="F22" i="6"/>
  <c r="E22" i="6"/>
  <c r="G21" i="6"/>
  <c r="F21" i="6"/>
  <c r="E21" i="6"/>
  <c r="G20" i="6"/>
  <c r="F20" i="6"/>
  <c r="E20" i="6"/>
  <c r="G19" i="6"/>
  <c r="F19" i="6"/>
  <c r="E19" i="6"/>
  <c r="G18" i="6"/>
  <c r="F18" i="6"/>
  <c r="E18" i="6"/>
  <c r="AU17" i="6"/>
  <c r="AT17" i="6"/>
  <c r="AS17" i="6"/>
  <c r="K17" i="6"/>
  <c r="J17" i="6"/>
  <c r="I17" i="6"/>
  <c r="G16" i="6"/>
  <c r="F16" i="6"/>
  <c r="E16" i="6"/>
  <c r="G15" i="6"/>
  <c r="F15" i="6"/>
  <c r="E15" i="6"/>
  <c r="AU14" i="6"/>
  <c r="AT14" i="6"/>
  <c r="AS14" i="6"/>
  <c r="K14" i="6"/>
  <c r="J14" i="6"/>
  <c r="I14" i="6"/>
  <c r="G13" i="6"/>
  <c r="F13" i="6"/>
  <c r="E13" i="6"/>
  <c r="G12" i="6"/>
  <c r="F12" i="6"/>
  <c r="E12" i="6"/>
  <c r="G11" i="6"/>
  <c r="F11" i="6"/>
  <c r="E11" i="6"/>
  <c r="G10" i="6"/>
  <c r="F10" i="6"/>
  <c r="E10" i="6"/>
  <c r="G9" i="6"/>
  <c r="F9" i="6"/>
  <c r="E9" i="6"/>
  <c r="G8" i="6"/>
  <c r="F8" i="6"/>
  <c r="E8" i="6"/>
  <c r="G7" i="6"/>
  <c r="F7" i="6"/>
  <c r="E7" i="6"/>
  <c r="AU6" i="6"/>
  <c r="AT6" i="6"/>
  <c r="AT24" i="6" s="1"/>
  <c r="AT63" i="6" s="1"/>
  <c r="AT147" i="6" s="1"/>
  <c r="AS6" i="6"/>
  <c r="AS24" i="6" s="1"/>
  <c r="AS63" i="6" s="1"/>
  <c r="AS147" i="6" s="1"/>
  <c r="AQ147" i="6"/>
  <c r="AM147" i="6"/>
  <c r="AL147" i="6"/>
  <c r="AI147" i="6"/>
  <c r="AH147" i="6"/>
  <c r="AG147" i="6"/>
  <c r="AC147" i="6"/>
  <c r="AA147" i="6"/>
  <c r="Y147" i="6"/>
  <c r="W147" i="6"/>
  <c r="V147" i="6"/>
  <c r="R147" i="6"/>
  <c r="Q147" i="6"/>
  <c r="N147" i="6"/>
  <c r="M147" i="6"/>
  <c r="K6" i="6"/>
  <c r="K24" i="6" s="1"/>
  <c r="K63" i="6" s="1"/>
  <c r="K147" i="6" s="1"/>
  <c r="J6" i="6"/>
  <c r="I6" i="6"/>
  <c r="Q62" i="5"/>
  <c r="Q61" i="5" s="1"/>
  <c r="P62" i="5"/>
  <c r="P61" i="5" s="1"/>
  <c r="O62" i="5"/>
  <c r="O61" i="5" s="1"/>
  <c r="Q60" i="5"/>
  <c r="P60" i="5"/>
  <c r="O60" i="5"/>
  <c r="Q59" i="5"/>
  <c r="P59" i="5"/>
  <c r="O59" i="5"/>
  <c r="Q58" i="5"/>
  <c r="P58" i="5"/>
  <c r="O58" i="5"/>
  <c r="AM57" i="5"/>
  <c r="AL57" i="5"/>
  <c r="Q57" i="5"/>
  <c r="P57" i="5"/>
  <c r="O57" i="5"/>
  <c r="Q56" i="5"/>
  <c r="P56" i="5"/>
  <c r="O56" i="5"/>
  <c r="Q55" i="5"/>
  <c r="P55" i="5"/>
  <c r="O55" i="5"/>
  <c r="Q53" i="5"/>
  <c r="P53" i="5"/>
  <c r="O53" i="5"/>
  <c r="AM52" i="5"/>
  <c r="AL52" i="5"/>
  <c r="Q52" i="5"/>
  <c r="P52" i="5"/>
  <c r="O52" i="5"/>
  <c r="Q51" i="5"/>
  <c r="P51" i="5"/>
  <c r="O51" i="5"/>
  <c r="Q50" i="5"/>
  <c r="P50" i="5"/>
  <c r="O50" i="5"/>
  <c r="Q49" i="5"/>
  <c r="P49" i="5"/>
  <c r="O49" i="5"/>
  <c r="J48" i="5"/>
  <c r="I48" i="5"/>
  <c r="H48" i="5"/>
  <c r="Q47" i="5"/>
  <c r="P47" i="5"/>
  <c r="AM35" i="5" s="1"/>
  <c r="O47" i="5"/>
  <c r="AL35" i="5" s="1"/>
  <c r="J47" i="5"/>
  <c r="I47" i="5"/>
  <c r="I46" i="5" s="1"/>
  <c r="H47" i="5"/>
  <c r="Q46" i="5"/>
  <c r="P46" i="5"/>
  <c r="AM34" i="5" s="1"/>
  <c r="O46" i="5"/>
  <c r="H46" i="5"/>
  <c r="Q45" i="5"/>
  <c r="P45" i="5"/>
  <c r="AM33" i="5" s="1"/>
  <c r="O45" i="5"/>
  <c r="AL33" i="5" s="1"/>
  <c r="J44" i="5"/>
  <c r="I44" i="5"/>
  <c r="H44" i="5"/>
  <c r="W35" i="5" s="1"/>
  <c r="Y35" i="5" s="1"/>
  <c r="Q43" i="5"/>
  <c r="P43" i="5"/>
  <c r="AM32" i="5" s="1"/>
  <c r="O43" i="5"/>
  <c r="J43" i="5"/>
  <c r="I43" i="5"/>
  <c r="V16" i="5" s="1"/>
  <c r="Y16" i="5" s="1"/>
  <c r="H43" i="5"/>
  <c r="Q42" i="5"/>
  <c r="P42" i="5"/>
  <c r="AM31" i="5" s="1"/>
  <c r="O42" i="5"/>
  <c r="AL31" i="5" s="1"/>
  <c r="J42" i="5"/>
  <c r="I42" i="5"/>
  <c r="H42" i="5"/>
  <c r="Q41" i="5"/>
  <c r="P41" i="5"/>
  <c r="AM30" i="5" s="1"/>
  <c r="O41" i="5"/>
  <c r="AL30" i="5" s="1"/>
  <c r="J41" i="5"/>
  <c r="I41" i="5"/>
  <c r="V14" i="5" s="1"/>
  <c r="Y14" i="5" s="1"/>
  <c r="H41" i="5"/>
  <c r="Q40" i="5"/>
  <c r="P40" i="5"/>
  <c r="AM29" i="5" s="1"/>
  <c r="O40" i="5"/>
  <c r="AL29" i="5" s="1"/>
  <c r="J40" i="5"/>
  <c r="I40" i="5"/>
  <c r="W13" i="5" s="1"/>
  <c r="H40" i="5"/>
  <c r="W31" i="5" s="1"/>
  <c r="Y31" i="5" s="1"/>
  <c r="Q39" i="5"/>
  <c r="P39" i="5"/>
  <c r="AM28" i="5" s="1"/>
  <c r="O39" i="5"/>
  <c r="Q38" i="5"/>
  <c r="P38" i="5"/>
  <c r="AM27" i="5" s="1"/>
  <c r="O38" i="5"/>
  <c r="Q37" i="5"/>
  <c r="P37" i="5"/>
  <c r="AM26" i="5" s="1"/>
  <c r="O37" i="5"/>
  <c r="AL26" i="5" s="1"/>
  <c r="J37" i="5"/>
  <c r="I37" i="5"/>
  <c r="H37" i="5"/>
  <c r="Q36" i="5"/>
  <c r="P36" i="5"/>
  <c r="AM25" i="5" s="1"/>
  <c r="O36" i="5"/>
  <c r="AL25" i="5" s="1"/>
  <c r="J36" i="5"/>
  <c r="I36" i="5"/>
  <c r="U9" i="5" s="1"/>
  <c r="Y9" i="5" s="1"/>
  <c r="H36" i="5"/>
  <c r="Q35" i="5"/>
  <c r="P35" i="5"/>
  <c r="AM24" i="5" s="1"/>
  <c r="O35" i="5"/>
  <c r="J35" i="5"/>
  <c r="I35" i="5"/>
  <c r="H35" i="5"/>
  <c r="AC48" i="5" s="1"/>
  <c r="AL34" i="5"/>
  <c r="Q33" i="5"/>
  <c r="P33" i="5"/>
  <c r="O33" i="5"/>
  <c r="AL23" i="5" s="1"/>
  <c r="AL32" i="5"/>
  <c r="Q32" i="5"/>
  <c r="P32" i="5"/>
  <c r="O32" i="5"/>
  <c r="AL22" i="5" s="1"/>
  <c r="Q31" i="5"/>
  <c r="P31" i="5"/>
  <c r="O31" i="5"/>
  <c r="AL28" i="5"/>
  <c r="F28" i="5"/>
  <c r="E28" i="5"/>
  <c r="AE25" i="5" s="1"/>
  <c r="D28" i="5"/>
  <c r="AL27" i="5"/>
  <c r="F27" i="5"/>
  <c r="E27" i="5"/>
  <c r="AC24" i="5" s="1"/>
  <c r="D27" i="5"/>
  <c r="AD24" i="5" s="1"/>
  <c r="J26" i="5"/>
  <c r="I26" i="5"/>
  <c r="H26" i="5"/>
  <c r="F26" i="5"/>
  <c r="E26" i="5"/>
  <c r="D26" i="5"/>
  <c r="AD23" i="5" s="1"/>
  <c r="Q25" i="5"/>
  <c r="P25" i="5"/>
  <c r="O25" i="5"/>
  <c r="J25" i="5"/>
  <c r="I25" i="5"/>
  <c r="H25" i="5"/>
  <c r="F25" i="5"/>
  <c r="E25" i="5"/>
  <c r="D25" i="5"/>
  <c r="AC22" i="5" s="1"/>
  <c r="Q24" i="5"/>
  <c r="P24" i="5"/>
  <c r="O24" i="5"/>
  <c r="J24" i="5"/>
  <c r="I24" i="5"/>
  <c r="H24" i="5"/>
  <c r="F24" i="5"/>
  <c r="E24" i="5"/>
  <c r="D24" i="5"/>
  <c r="AM23" i="5"/>
  <c r="AF23" i="5"/>
  <c r="Q23" i="5"/>
  <c r="P23" i="5"/>
  <c r="O23" i="5"/>
  <c r="J23" i="5"/>
  <c r="I23" i="5"/>
  <c r="AE41" i="5" s="1"/>
  <c r="H23" i="5"/>
  <c r="F23" i="5"/>
  <c r="AE20" i="5" s="1"/>
  <c r="E23" i="5"/>
  <c r="D23" i="5"/>
  <c r="AC20" i="5" s="1"/>
  <c r="AM22" i="5"/>
  <c r="AE22" i="5"/>
  <c r="Q22" i="5"/>
  <c r="P22" i="5"/>
  <c r="O22" i="5"/>
  <c r="J22" i="5"/>
  <c r="I22" i="5"/>
  <c r="H22" i="5"/>
  <c r="AC40" i="5" s="1"/>
  <c r="F22" i="5"/>
  <c r="E22" i="5"/>
  <c r="AC19" i="5" s="1"/>
  <c r="D22" i="5"/>
  <c r="AM21" i="5"/>
  <c r="AL21" i="5"/>
  <c r="Q21" i="5"/>
  <c r="P21" i="5"/>
  <c r="O21" i="5"/>
  <c r="J21" i="5"/>
  <c r="I21" i="5"/>
  <c r="H21" i="5"/>
  <c r="F21" i="5"/>
  <c r="E21" i="5"/>
  <c r="D21" i="5"/>
  <c r="AD20" i="5"/>
  <c r="F20" i="5"/>
  <c r="E20" i="5"/>
  <c r="AF17" i="5" s="1"/>
  <c r="D20" i="5"/>
  <c r="Q19" i="5"/>
  <c r="P19" i="5"/>
  <c r="AM18" i="5" s="1"/>
  <c r="O19" i="5"/>
  <c r="AL18" i="5" s="1"/>
  <c r="Q18" i="5"/>
  <c r="P18" i="5"/>
  <c r="AM17" i="5" s="1"/>
  <c r="O18" i="5"/>
  <c r="AL17" i="5" s="1"/>
  <c r="J16" i="5"/>
  <c r="I16" i="5"/>
  <c r="H16" i="5"/>
  <c r="Q15" i="5"/>
  <c r="P15" i="5"/>
  <c r="AM16" i="5" s="1"/>
  <c r="O15" i="5"/>
  <c r="AL16" i="5" s="1"/>
  <c r="J15" i="5"/>
  <c r="I15" i="5"/>
  <c r="H15" i="5"/>
  <c r="F15" i="5"/>
  <c r="E15" i="5"/>
  <c r="D15" i="5"/>
  <c r="Q14" i="5"/>
  <c r="P14" i="5"/>
  <c r="AM15" i="5" s="1"/>
  <c r="O14" i="5"/>
  <c r="AL15" i="5" s="1"/>
  <c r="J14" i="5"/>
  <c r="I14" i="5"/>
  <c r="H14" i="5"/>
  <c r="F14" i="5"/>
  <c r="E14" i="5"/>
  <c r="D14" i="5"/>
  <c r="Q13" i="5"/>
  <c r="P13" i="5"/>
  <c r="AM14" i="5" s="1"/>
  <c r="O13" i="5"/>
  <c r="AL14" i="5" s="1"/>
  <c r="J13" i="5"/>
  <c r="I13" i="5"/>
  <c r="H13" i="5"/>
  <c r="F13" i="5"/>
  <c r="E13" i="5"/>
  <c r="D13" i="5"/>
  <c r="Q12" i="5"/>
  <c r="P12" i="5"/>
  <c r="AM13" i="5" s="1"/>
  <c r="O12" i="5"/>
  <c r="AL13" i="5" s="1"/>
  <c r="J12" i="5"/>
  <c r="I12" i="5"/>
  <c r="H12" i="5"/>
  <c r="F12" i="5"/>
  <c r="E12" i="5"/>
  <c r="D12" i="5"/>
  <c r="Q11" i="5"/>
  <c r="P11" i="5"/>
  <c r="AM12" i="5" s="1"/>
  <c r="O11" i="5"/>
  <c r="AL12" i="5" s="1"/>
  <c r="J11" i="5"/>
  <c r="I11" i="5"/>
  <c r="H11" i="5"/>
  <c r="F11" i="5"/>
  <c r="E11" i="5"/>
  <c r="D11" i="5"/>
  <c r="Q10" i="5"/>
  <c r="P10" i="5"/>
  <c r="AM11" i="5" s="1"/>
  <c r="O10" i="5"/>
  <c r="AL11" i="5" s="1"/>
  <c r="J10" i="5"/>
  <c r="I10" i="5"/>
  <c r="H10" i="5"/>
  <c r="AC30" i="5" s="1"/>
  <c r="F10" i="5"/>
  <c r="E10" i="5"/>
  <c r="D10" i="5"/>
  <c r="Q9" i="5"/>
  <c r="P9" i="5"/>
  <c r="AM10" i="5" s="1"/>
  <c r="O9" i="5"/>
  <c r="AL10" i="5" s="1"/>
  <c r="J9" i="5"/>
  <c r="I9" i="5"/>
  <c r="H9" i="5"/>
  <c r="F9" i="5"/>
  <c r="E9" i="5"/>
  <c r="AM66" i="5" s="1"/>
  <c r="D9" i="5"/>
  <c r="AL66" i="5" s="1"/>
  <c r="U8" i="5"/>
  <c r="AB4" i="5"/>
  <c r="M3" i="5"/>
  <c r="C3" i="5"/>
  <c r="C2" i="5"/>
  <c r="K145" i="4"/>
  <c r="W143" i="4"/>
  <c r="R143" i="4"/>
  <c r="M143" i="4"/>
  <c r="G141" i="4"/>
  <c r="F141" i="4"/>
  <c r="E141" i="4"/>
  <c r="G140" i="4"/>
  <c r="F140" i="4"/>
  <c r="F139" i="4" s="1"/>
  <c r="E140" i="4"/>
  <c r="AA139" i="4"/>
  <c r="Z139" i="4"/>
  <c r="Y139" i="4"/>
  <c r="W139" i="4"/>
  <c r="V139" i="4"/>
  <c r="U139" i="4"/>
  <c r="S139" i="4"/>
  <c r="R139" i="4"/>
  <c r="Q139" i="4"/>
  <c r="O139" i="4"/>
  <c r="N139" i="4"/>
  <c r="M139" i="4"/>
  <c r="K139" i="4"/>
  <c r="J139" i="4"/>
  <c r="I139" i="4"/>
  <c r="G137" i="4"/>
  <c r="F137" i="4"/>
  <c r="E137" i="4"/>
  <c r="G136" i="4"/>
  <c r="F136" i="4"/>
  <c r="E136" i="4"/>
  <c r="G135" i="4"/>
  <c r="F135" i="4"/>
  <c r="E135" i="4"/>
  <c r="G134" i="4"/>
  <c r="F134" i="4"/>
  <c r="E134" i="4"/>
  <c r="G133" i="4"/>
  <c r="F133" i="4"/>
  <c r="E133" i="4"/>
  <c r="AA132" i="4"/>
  <c r="AA143" i="4" s="1"/>
  <c r="AA145" i="4" s="1"/>
  <c r="Z132" i="4"/>
  <c r="Z143" i="4" s="1"/>
  <c r="Y132" i="4"/>
  <c r="W132" i="4"/>
  <c r="V132" i="4"/>
  <c r="V143" i="4" s="1"/>
  <c r="V145" i="4" s="1"/>
  <c r="U132" i="4"/>
  <c r="U143" i="4" s="1"/>
  <c r="S132" i="4"/>
  <c r="R132" i="4"/>
  <c r="Q132" i="4"/>
  <c r="Q143" i="4" s="1"/>
  <c r="Q145" i="4" s="1"/>
  <c r="O132" i="4"/>
  <c r="O143" i="4" s="1"/>
  <c r="N132" i="4"/>
  <c r="M132" i="4"/>
  <c r="K132" i="4"/>
  <c r="K143" i="4" s="1"/>
  <c r="J132" i="4"/>
  <c r="J143" i="4" s="1"/>
  <c r="I132" i="4"/>
  <c r="G130" i="4"/>
  <c r="F130" i="4"/>
  <c r="E130" i="4"/>
  <c r="G129" i="4"/>
  <c r="F129" i="4"/>
  <c r="E129" i="4"/>
  <c r="G128" i="4"/>
  <c r="F128" i="4"/>
  <c r="E128" i="4"/>
  <c r="AA127" i="4"/>
  <c r="Z127" i="4"/>
  <c r="Y127" i="4"/>
  <c r="W127" i="4"/>
  <c r="V127" i="4"/>
  <c r="U127" i="4"/>
  <c r="S127" i="4"/>
  <c r="R127" i="4"/>
  <c r="Q127" i="4"/>
  <c r="O127" i="4"/>
  <c r="N127" i="4"/>
  <c r="M127" i="4"/>
  <c r="K127" i="4"/>
  <c r="J127" i="4"/>
  <c r="I127" i="4"/>
  <c r="J123" i="4"/>
  <c r="AA121" i="4"/>
  <c r="AA123" i="4" s="1"/>
  <c r="Z121" i="4"/>
  <c r="Y121" i="4"/>
  <c r="Y123" i="4" s="1"/>
  <c r="W121" i="4"/>
  <c r="W123" i="4" s="1"/>
  <c r="V121" i="4"/>
  <c r="V123" i="4" s="1"/>
  <c r="U121" i="4"/>
  <c r="S121" i="4"/>
  <c r="S123" i="4" s="1"/>
  <c r="R121" i="4"/>
  <c r="R123" i="4" s="1"/>
  <c r="Q121" i="4"/>
  <c r="Q123" i="4" s="1"/>
  <c r="O121" i="4"/>
  <c r="N121" i="4"/>
  <c r="N123" i="4" s="1"/>
  <c r="M121" i="4"/>
  <c r="M123" i="4" s="1"/>
  <c r="K121" i="4"/>
  <c r="K123" i="4" s="1"/>
  <c r="J121" i="4"/>
  <c r="I121" i="4"/>
  <c r="I123" i="4" s="1"/>
  <c r="G119" i="4"/>
  <c r="F119" i="4"/>
  <c r="E119" i="4"/>
  <c r="G118" i="4"/>
  <c r="F118" i="4"/>
  <c r="E118" i="4"/>
  <c r="G117" i="4"/>
  <c r="F117" i="4"/>
  <c r="E117" i="4"/>
  <c r="G116" i="4"/>
  <c r="F116" i="4"/>
  <c r="E116" i="4"/>
  <c r="G115" i="4"/>
  <c r="F115" i="4"/>
  <c r="E115" i="4"/>
  <c r="G114" i="4"/>
  <c r="F114" i="4"/>
  <c r="E114" i="4"/>
  <c r="AA111" i="4"/>
  <c r="Z111" i="4"/>
  <c r="Z123" i="4" s="1"/>
  <c r="Y111" i="4"/>
  <c r="W111" i="4"/>
  <c r="V111" i="4"/>
  <c r="U111" i="4"/>
  <c r="U123" i="4" s="1"/>
  <c r="S111" i="4"/>
  <c r="R111" i="4"/>
  <c r="Q111" i="4"/>
  <c r="O111" i="4"/>
  <c r="O123" i="4" s="1"/>
  <c r="N111" i="4"/>
  <c r="M111" i="4"/>
  <c r="K111" i="4"/>
  <c r="J111" i="4"/>
  <c r="I111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F104" i="4"/>
  <c r="E104" i="4"/>
  <c r="G103" i="4"/>
  <c r="F103" i="4"/>
  <c r="E103" i="4"/>
  <c r="G102" i="4"/>
  <c r="F102" i="4"/>
  <c r="E102" i="4"/>
  <c r="AQ148" i="4"/>
  <c r="AL148" i="4"/>
  <c r="AG148" i="4"/>
  <c r="AA97" i="4"/>
  <c r="AA148" i="4" s="1"/>
  <c r="V97" i="4"/>
  <c r="V148" i="4" s="1"/>
  <c r="Q97" i="4"/>
  <c r="Q148" i="4" s="1"/>
  <c r="K97" i="4"/>
  <c r="K148" i="4" s="1"/>
  <c r="AS148" i="4"/>
  <c r="AM148" i="4"/>
  <c r="AH148" i="4"/>
  <c r="AC148" i="4"/>
  <c r="AA95" i="4"/>
  <c r="Z95" i="4"/>
  <c r="Z97" i="4" s="1"/>
  <c r="Y95" i="4"/>
  <c r="Y97" i="4" s="1"/>
  <c r="W95" i="4"/>
  <c r="W97" i="4" s="1"/>
  <c r="W148" i="4" s="1"/>
  <c r="V95" i="4"/>
  <c r="U95" i="4"/>
  <c r="U97" i="4" s="1"/>
  <c r="S95" i="4"/>
  <c r="S97" i="4" s="1"/>
  <c r="R95" i="4"/>
  <c r="R97" i="4" s="1"/>
  <c r="R148" i="4" s="1"/>
  <c r="Q95" i="4"/>
  <c r="O95" i="4"/>
  <c r="O97" i="4" s="1"/>
  <c r="N95" i="4"/>
  <c r="N97" i="4" s="1"/>
  <c r="M95" i="4"/>
  <c r="M97" i="4" s="1"/>
  <c r="M148" i="4" s="1"/>
  <c r="K95" i="4"/>
  <c r="J95" i="4"/>
  <c r="J97" i="4" s="1"/>
  <c r="I95" i="4"/>
  <c r="I97" i="4" s="1"/>
  <c r="G93" i="4"/>
  <c r="F93" i="4"/>
  <c r="E93" i="4"/>
  <c r="G92" i="4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AA82" i="4"/>
  <c r="Z82" i="4"/>
  <c r="Y82" i="4"/>
  <c r="W82" i="4"/>
  <c r="V82" i="4"/>
  <c r="U82" i="4"/>
  <c r="S82" i="4"/>
  <c r="R82" i="4"/>
  <c r="Q82" i="4"/>
  <c r="O82" i="4"/>
  <c r="N82" i="4"/>
  <c r="M82" i="4"/>
  <c r="K82" i="4"/>
  <c r="J82" i="4"/>
  <c r="I82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AS69" i="4"/>
  <c r="AO69" i="4"/>
  <c r="AK69" i="4"/>
  <c r="AG69" i="4"/>
  <c r="AC69" i="4"/>
  <c r="Y69" i="4"/>
  <c r="U69" i="4"/>
  <c r="Q69" i="4"/>
  <c r="M69" i="4"/>
  <c r="I69" i="4"/>
  <c r="B67" i="4"/>
  <c r="U61" i="4"/>
  <c r="G59" i="4"/>
  <c r="G58" i="4" s="1"/>
  <c r="F59" i="4"/>
  <c r="F58" i="4" s="1"/>
  <c r="E59" i="4"/>
  <c r="E58" i="4" s="1"/>
  <c r="W58" i="4"/>
  <c r="V58" i="4"/>
  <c r="U58" i="4"/>
  <c r="S58" i="4"/>
  <c r="R58" i="4"/>
  <c r="Q58" i="4"/>
  <c r="O58" i="4"/>
  <c r="O61" i="4" s="1"/>
  <c r="N58" i="4"/>
  <c r="M58" i="4"/>
  <c r="K58" i="4"/>
  <c r="J58" i="4"/>
  <c r="J61" i="4" s="1"/>
  <c r="I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W51" i="4"/>
  <c r="V51" i="4"/>
  <c r="U51" i="4"/>
  <c r="S51" i="4"/>
  <c r="R51" i="4"/>
  <c r="Q51" i="4"/>
  <c r="O51" i="4"/>
  <c r="N51" i="4"/>
  <c r="M51" i="4"/>
  <c r="K51" i="4"/>
  <c r="J51" i="4"/>
  <c r="I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W45" i="4"/>
  <c r="V45" i="4"/>
  <c r="U45" i="4"/>
  <c r="S45" i="4"/>
  <c r="R45" i="4"/>
  <c r="Q45" i="4"/>
  <c r="O45" i="4"/>
  <c r="N45" i="4"/>
  <c r="M45" i="4"/>
  <c r="K45" i="4"/>
  <c r="J45" i="4"/>
  <c r="I45" i="4"/>
  <c r="G44" i="4"/>
  <c r="F44" i="4"/>
  <c r="E44" i="4"/>
  <c r="G43" i="4"/>
  <c r="F43" i="4"/>
  <c r="E43" i="4"/>
  <c r="G42" i="4"/>
  <c r="F42" i="4"/>
  <c r="E42" i="4"/>
  <c r="W41" i="4"/>
  <c r="V41" i="4"/>
  <c r="U41" i="4"/>
  <c r="S41" i="4"/>
  <c r="R41" i="4"/>
  <c r="Q41" i="4"/>
  <c r="O41" i="4"/>
  <c r="N41" i="4"/>
  <c r="M41" i="4"/>
  <c r="K41" i="4"/>
  <c r="J41" i="4"/>
  <c r="I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W31" i="4"/>
  <c r="V31" i="4"/>
  <c r="U31" i="4"/>
  <c r="S31" i="4"/>
  <c r="R31" i="4"/>
  <c r="Q31" i="4"/>
  <c r="O31" i="4"/>
  <c r="N31" i="4"/>
  <c r="M31" i="4"/>
  <c r="K31" i="4"/>
  <c r="J31" i="4"/>
  <c r="I31" i="4"/>
  <c r="G30" i="4"/>
  <c r="F30" i="4"/>
  <c r="E30" i="4"/>
  <c r="G29" i="4"/>
  <c r="F29" i="4"/>
  <c r="E29" i="4"/>
  <c r="G28" i="4"/>
  <c r="F28" i="4"/>
  <c r="E28" i="4"/>
  <c r="W27" i="4"/>
  <c r="W61" i="4" s="1"/>
  <c r="V27" i="4"/>
  <c r="V61" i="4" s="1"/>
  <c r="U27" i="4"/>
  <c r="S27" i="4"/>
  <c r="R27" i="4"/>
  <c r="R61" i="4" s="1"/>
  <c r="Q27" i="4"/>
  <c r="Q61" i="4" s="1"/>
  <c r="O27" i="4"/>
  <c r="N27" i="4"/>
  <c r="M27" i="4"/>
  <c r="M61" i="4" s="1"/>
  <c r="K27" i="4"/>
  <c r="K61" i="4" s="1"/>
  <c r="J27" i="4"/>
  <c r="I27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AP147" i="4"/>
  <c r="W17" i="4"/>
  <c r="V17" i="4"/>
  <c r="U17" i="4"/>
  <c r="U24" i="4" s="1"/>
  <c r="U63" i="4" s="1"/>
  <c r="U147" i="4" s="1"/>
  <c r="S17" i="4"/>
  <c r="R17" i="4"/>
  <c r="Q17" i="4"/>
  <c r="O17" i="4"/>
  <c r="N17" i="4"/>
  <c r="M17" i="4"/>
  <c r="K17" i="4"/>
  <c r="J17" i="4"/>
  <c r="I17" i="4"/>
  <c r="G16" i="4"/>
  <c r="F16" i="4"/>
  <c r="E16" i="4"/>
  <c r="G15" i="4"/>
  <c r="F15" i="4"/>
  <c r="E15" i="4"/>
  <c r="AU147" i="4"/>
  <c r="Z147" i="4"/>
  <c r="W14" i="4"/>
  <c r="V14" i="4"/>
  <c r="U14" i="4"/>
  <c r="S14" i="4"/>
  <c r="R14" i="4"/>
  <c r="Q14" i="4"/>
  <c r="O14" i="4"/>
  <c r="N14" i="4"/>
  <c r="M14" i="4"/>
  <c r="K14" i="4"/>
  <c r="J14" i="4"/>
  <c r="I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AS147" i="4"/>
  <c r="AQ147" i="4"/>
  <c r="AM147" i="4"/>
  <c r="AL147" i="4"/>
  <c r="AK147" i="4"/>
  <c r="AH147" i="4"/>
  <c r="AG147" i="4"/>
  <c r="AE147" i="4"/>
  <c r="AC147" i="4"/>
  <c r="AA147" i="4"/>
  <c r="W6" i="4"/>
  <c r="W24" i="4" s="1"/>
  <c r="W63" i="4" s="1"/>
  <c r="W147" i="4" s="1"/>
  <c r="V6" i="4"/>
  <c r="V24" i="4" s="1"/>
  <c r="V63" i="4" s="1"/>
  <c r="V147" i="4" s="1"/>
  <c r="U6" i="4"/>
  <c r="S6" i="4"/>
  <c r="R6" i="4"/>
  <c r="R24" i="4" s="1"/>
  <c r="R63" i="4" s="1"/>
  <c r="R147" i="4" s="1"/>
  <c r="Q6" i="4"/>
  <c r="Q24" i="4" s="1"/>
  <c r="Q63" i="4" s="1"/>
  <c r="Q147" i="4" s="1"/>
  <c r="O6" i="4"/>
  <c r="O24" i="4" s="1"/>
  <c r="O63" i="4" s="1"/>
  <c r="O147" i="4" s="1"/>
  <c r="N6" i="4"/>
  <c r="M6" i="4"/>
  <c r="M24" i="4" s="1"/>
  <c r="M63" i="4" s="1"/>
  <c r="M147" i="4" s="1"/>
  <c r="K6" i="4"/>
  <c r="K24" i="4" s="1"/>
  <c r="K63" i="4" s="1"/>
  <c r="K147" i="4" s="1"/>
  <c r="J6" i="4"/>
  <c r="J24" i="4" s="1"/>
  <c r="J63" i="4" s="1"/>
  <c r="J147" i="4" s="1"/>
  <c r="I6" i="4"/>
  <c r="Q62" i="3"/>
  <c r="Q61" i="3" s="1"/>
  <c r="P62" i="3"/>
  <c r="P61" i="3" s="1"/>
  <c r="O62" i="3"/>
  <c r="O61" i="3" s="1"/>
  <c r="Q60" i="3"/>
  <c r="P60" i="3"/>
  <c r="O60" i="3"/>
  <c r="Q59" i="3"/>
  <c r="P59" i="3"/>
  <c r="O59" i="3"/>
  <c r="Q58" i="3"/>
  <c r="P58" i="3"/>
  <c r="O58" i="3"/>
  <c r="AM57" i="3"/>
  <c r="AL57" i="3"/>
  <c r="Q57" i="3"/>
  <c r="P57" i="3"/>
  <c r="O57" i="3"/>
  <c r="Q56" i="3"/>
  <c r="P56" i="3"/>
  <c r="O56" i="3"/>
  <c r="Q55" i="3"/>
  <c r="P55" i="3"/>
  <c r="O55" i="3"/>
  <c r="Q53" i="3"/>
  <c r="P53" i="3"/>
  <c r="O53" i="3"/>
  <c r="AM52" i="3"/>
  <c r="AL52" i="3"/>
  <c r="Q52" i="3"/>
  <c r="P52" i="3"/>
  <c r="O52" i="3"/>
  <c r="Q51" i="3"/>
  <c r="P51" i="3"/>
  <c r="O51" i="3"/>
  <c r="Q50" i="3"/>
  <c r="P50" i="3"/>
  <c r="O50" i="3"/>
  <c r="Q49" i="3"/>
  <c r="P49" i="3"/>
  <c r="O49" i="3"/>
  <c r="J48" i="3"/>
  <c r="I48" i="3"/>
  <c r="H48" i="3"/>
  <c r="Q47" i="3"/>
  <c r="P47" i="3"/>
  <c r="O47" i="3"/>
  <c r="AL35" i="3" s="1"/>
  <c r="J47" i="3"/>
  <c r="I47" i="3"/>
  <c r="X20" i="3" s="1"/>
  <c r="Y20" i="3" s="1"/>
  <c r="H47" i="3"/>
  <c r="Q46" i="3"/>
  <c r="P46" i="3"/>
  <c r="AM34" i="3" s="1"/>
  <c r="O46" i="3"/>
  <c r="AL34" i="3" s="1"/>
  <c r="Q45" i="3"/>
  <c r="P45" i="3"/>
  <c r="AM33" i="3" s="1"/>
  <c r="O45" i="3"/>
  <c r="J44" i="3"/>
  <c r="I44" i="3"/>
  <c r="H44" i="3"/>
  <c r="Q43" i="3"/>
  <c r="P43" i="3"/>
  <c r="AM32" i="3" s="1"/>
  <c r="O43" i="3"/>
  <c r="AL32" i="3" s="1"/>
  <c r="J43" i="3"/>
  <c r="I43" i="3"/>
  <c r="H43" i="3"/>
  <c r="Q42" i="3"/>
  <c r="P42" i="3"/>
  <c r="AM31" i="3" s="1"/>
  <c r="O42" i="3"/>
  <c r="J42" i="3"/>
  <c r="I42" i="3"/>
  <c r="H42" i="3"/>
  <c r="AC55" i="3" s="1"/>
  <c r="Q41" i="3"/>
  <c r="P41" i="3"/>
  <c r="AM30" i="3" s="1"/>
  <c r="O41" i="3"/>
  <c r="AL30" i="3" s="1"/>
  <c r="J41" i="3"/>
  <c r="I41" i="3"/>
  <c r="H41" i="3"/>
  <c r="Q40" i="3"/>
  <c r="P40" i="3"/>
  <c r="AM29" i="3" s="1"/>
  <c r="O40" i="3"/>
  <c r="J40" i="3"/>
  <c r="I40" i="3"/>
  <c r="H40" i="3"/>
  <c r="W31" i="3" s="1"/>
  <c r="Y31" i="3" s="1"/>
  <c r="Q39" i="3"/>
  <c r="P39" i="3"/>
  <c r="AM28" i="3" s="1"/>
  <c r="O39" i="3"/>
  <c r="AL28" i="3" s="1"/>
  <c r="I39" i="3"/>
  <c r="Q38" i="3"/>
  <c r="P38" i="3"/>
  <c r="AM27" i="3" s="1"/>
  <c r="O38" i="3"/>
  <c r="AL27" i="3" s="1"/>
  <c r="Q37" i="3"/>
  <c r="P37" i="3"/>
  <c r="AM26" i="3" s="1"/>
  <c r="O37" i="3"/>
  <c r="AL26" i="3" s="1"/>
  <c r="J37" i="3"/>
  <c r="I37" i="3"/>
  <c r="AE50" i="3" s="1"/>
  <c r="H37" i="3"/>
  <c r="Q36" i="3"/>
  <c r="P36" i="3"/>
  <c r="AM25" i="3" s="1"/>
  <c r="O36" i="3"/>
  <c r="AL25" i="3" s="1"/>
  <c r="J36" i="3"/>
  <c r="I36" i="3"/>
  <c r="U9" i="3" s="1"/>
  <c r="Y9" i="3" s="1"/>
  <c r="H36" i="3"/>
  <c r="W35" i="3"/>
  <c r="Y35" i="3" s="1"/>
  <c r="Q35" i="3"/>
  <c r="P35" i="3"/>
  <c r="O35" i="3"/>
  <c r="AL24" i="3" s="1"/>
  <c r="J35" i="3"/>
  <c r="J34" i="3" s="1"/>
  <c r="I35" i="3"/>
  <c r="H35" i="3"/>
  <c r="AC48" i="3" s="1"/>
  <c r="Q33" i="3"/>
  <c r="P33" i="3"/>
  <c r="AM23" i="3" s="1"/>
  <c r="O33" i="3"/>
  <c r="AL23" i="3" s="1"/>
  <c r="Q32" i="3"/>
  <c r="P32" i="3"/>
  <c r="O32" i="3"/>
  <c r="AL22" i="3" s="1"/>
  <c r="AL31" i="3"/>
  <c r="Q31" i="3"/>
  <c r="P31" i="3"/>
  <c r="AM21" i="3" s="1"/>
  <c r="O31" i="3"/>
  <c r="O30" i="3" s="1"/>
  <c r="AL29" i="3"/>
  <c r="F28" i="3"/>
  <c r="AF25" i="3" s="1"/>
  <c r="E28" i="3"/>
  <c r="D28" i="3"/>
  <c r="AD25" i="3" s="1"/>
  <c r="F27" i="3"/>
  <c r="E27" i="3"/>
  <c r="D27" i="3"/>
  <c r="J26" i="3"/>
  <c r="I26" i="3"/>
  <c r="H26" i="3"/>
  <c r="F26" i="3"/>
  <c r="E26" i="3"/>
  <c r="AF23" i="3" s="1"/>
  <c r="D26" i="3"/>
  <c r="Q25" i="3"/>
  <c r="P25" i="3"/>
  <c r="O25" i="3"/>
  <c r="J25" i="3"/>
  <c r="I25" i="3"/>
  <c r="H25" i="3"/>
  <c r="F25" i="3"/>
  <c r="E25" i="3"/>
  <c r="D25" i="3"/>
  <c r="AM24" i="3"/>
  <c r="Q24" i="3"/>
  <c r="P24" i="3"/>
  <c r="O24" i="3"/>
  <c r="J24" i="3"/>
  <c r="I24" i="3"/>
  <c r="H24" i="3"/>
  <c r="F24" i="3"/>
  <c r="E24" i="3"/>
  <c r="D24" i="3"/>
  <c r="Q23" i="3"/>
  <c r="P23" i="3"/>
  <c r="O23" i="3"/>
  <c r="J23" i="3"/>
  <c r="I23" i="3"/>
  <c r="H23" i="3"/>
  <c r="F23" i="3"/>
  <c r="E23" i="3"/>
  <c r="D23" i="3"/>
  <c r="AM22" i="3"/>
  <c r="Q22" i="3"/>
  <c r="P22" i="3"/>
  <c r="O22" i="3"/>
  <c r="J22" i="3"/>
  <c r="I22" i="3"/>
  <c r="H22" i="3"/>
  <c r="F22" i="3"/>
  <c r="E22" i="3"/>
  <c r="D22" i="3"/>
  <c r="AC19" i="3" s="1"/>
  <c r="Q21" i="3"/>
  <c r="P21" i="3"/>
  <c r="O21" i="3"/>
  <c r="J21" i="3"/>
  <c r="I21" i="3"/>
  <c r="H21" i="3"/>
  <c r="F21" i="3"/>
  <c r="E21" i="3"/>
  <c r="D21" i="3"/>
  <c r="AC20" i="3"/>
  <c r="F20" i="3"/>
  <c r="E20" i="3"/>
  <c r="D20" i="3"/>
  <c r="Q19" i="3"/>
  <c r="P19" i="3"/>
  <c r="AM18" i="3" s="1"/>
  <c r="O19" i="3"/>
  <c r="Q18" i="3"/>
  <c r="P18" i="3"/>
  <c r="O18" i="3"/>
  <c r="AL17" i="3" s="1"/>
  <c r="V16" i="3"/>
  <c r="Y16" i="3" s="1"/>
  <c r="J16" i="3"/>
  <c r="I16" i="3"/>
  <c r="H16" i="3"/>
  <c r="V15" i="3"/>
  <c r="Y15" i="3" s="1"/>
  <c r="Q15" i="3"/>
  <c r="P15" i="3"/>
  <c r="AM16" i="3" s="1"/>
  <c r="O15" i="3"/>
  <c r="AL16" i="3" s="1"/>
  <c r="J15" i="3"/>
  <c r="I15" i="3"/>
  <c r="H15" i="3"/>
  <c r="AC35" i="3" s="1"/>
  <c r="F15" i="3"/>
  <c r="E15" i="3"/>
  <c r="D15" i="3"/>
  <c r="Q14" i="3"/>
  <c r="P14" i="3"/>
  <c r="AM15" i="3" s="1"/>
  <c r="O14" i="3"/>
  <c r="AL15" i="3" s="1"/>
  <c r="J14" i="3"/>
  <c r="I14" i="3"/>
  <c r="H14" i="3"/>
  <c r="F14" i="3"/>
  <c r="E14" i="3"/>
  <c r="D14" i="3"/>
  <c r="AD13" i="3" s="1"/>
  <c r="Q13" i="3"/>
  <c r="P13" i="3"/>
  <c r="AM14" i="3" s="1"/>
  <c r="O13" i="3"/>
  <c r="AL14" i="3" s="1"/>
  <c r="J13" i="3"/>
  <c r="I13" i="3"/>
  <c r="H13" i="3"/>
  <c r="F13" i="3"/>
  <c r="E13" i="3"/>
  <c r="D13" i="3"/>
  <c r="Q12" i="3"/>
  <c r="P12" i="3"/>
  <c r="AM13" i="3" s="1"/>
  <c r="O12" i="3"/>
  <c r="AL13" i="3" s="1"/>
  <c r="J12" i="3"/>
  <c r="I12" i="3"/>
  <c r="H12" i="3"/>
  <c r="F12" i="3"/>
  <c r="E12" i="3"/>
  <c r="D12" i="3"/>
  <c r="Q11" i="3"/>
  <c r="P11" i="3"/>
  <c r="AM12" i="3" s="1"/>
  <c r="O11" i="3"/>
  <c r="AL12" i="3" s="1"/>
  <c r="J11" i="3"/>
  <c r="I11" i="3"/>
  <c r="H11" i="3"/>
  <c r="AC31" i="3" s="1"/>
  <c r="F11" i="3"/>
  <c r="E11" i="3"/>
  <c r="D11" i="3"/>
  <c r="AD10" i="3" s="1"/>
  <c r="Q10" i="3"/>
  <c r="P10" i="3"/>
  <c r="AM11" i="3" s="1"/>
  <c r="O10" i="3"/>
  <c r="AL11" i="3" s="1"/>
  <c r="J10" i="3"/>
  <c r="I10" i="3"/>
  <c r="H10" i="3"/>
  <c r="F10" i="3"/>
  <c r="E10" i="3"/>
  <c r="D10" i="3"/>
  <c r="AD9" i="3" s="1"/>
  <c r="Q9" i="3"/>
  <c r="P9" i="3"/>
  <c r="AM10" i="3" s="1"/>
  <c r="O9" i="3"/>
  <c r="AL10" i="3" s="1"/>
  <c r="J9" i="3"/>
  <c r="I9" i="3"/>
  <c r="H9" i="3"/>
  <c r="F9" i="3"/>
  <c r="AM65" i="3" s="1"/>
  <c r="E9" i="3"/>
  <c r="D9" i="3"/>
  <c r="U8" i="3"/>
  <c r="Y8" i="3" s="1"/>
  <c r="T4" i="3"/>
  <c r="AI4" i="3" s="1"/>
  <c r="M3" i="3"/>
  <c r="C3" i="3"/>
  <c r="C2" i="3"/>
  <c r="M2" i="3" s="1"/>
  <c r="V83" i="2"/>
  <c r="W83" i="2"/>
  <c r="W98" i="2" s="1"/>
  <c r="V96" i="2"/>
  <c r="W96" i="2"/>
  <c r="V98" i="2"/>
  <c r="V112" i="2"/>
  <c r="W112" i="2"/>
  <c r="V122" i="2"/>
  <c r="V124" i="2" s="1"/>
  <c r="W122" i="2"/>
  <c r="W124" i="2" s="1"/>
  <c r="V128" i="2"/>
  <c r="W128" i="2"/>
  <c r="V140" i="2"/>
  <c r="W140" i="2"/>
  <c r="V144" i="2"/>
  <c r="W144" i="2"/>
  <c r="R83" i="2"/>
  <c r="S83" i="2"/>
  <c r="R96" i="2"/>
  <c r="R98" i="2" s="1"/>
  <c r="S96" i="2"/>
  <c r="S98" i="2" s="1"/>
  <c r="S149" i="2" s="1"/>
  <c r="R112" i="2"/>
  <c r="S112" i="2"/>
  <c r="R122" i="2"/>
  <c r="S122" i="2"/>
  <c r="R124" i="2"/>
  <c r="S124" i="2"/>
  <c r="R140" i="2"/>
  <c r="S140" i="2"/>
  <c r="R144" i="2"/>
  <c r="S144" i="2"/>
  <c r="S146" i="2" s="1"/>
  <c r="N83" i="2"/>
  <c r="O83" i="2"/>
  <c r="N96" i="2"/>
  <c r="N98" i="2" s="1"/>
  <c r="O96" i="2"/>
  <c r="O98" i="2"/>
  <c r="N112" i="2"/>
  <c r="N124" i="2" s="1"/>
  <c r="O112" i="2"/>
  <c r="N122" i="2"/>
  <c r="O122" i="2"/>
  <c r="O124" i="2" s="1"/>
  <c r="N128" i="2"/>
  <c r="O128" i="2"/>
  <c r="N140" i="2"/>
  <c r="N144" i="2" s="1"/>
  <c r="N146" i="2" s="1"/>
  <c r="O140" i="2"/>
  <c r="O144" i="2"/>
  <c r="O146" i="2" s="1"/>
  <c r="F148" i="2"/>
  <c r="G148" i="2"/>
  <c r="F149" i="2"/>
  <c r="G149" i="2"/>
  <c r="W18" i="2"/>
  <c r="V25" i="2"/>
  <c r="V64" i="2" s="1"/>
  <c r="W25" i="2"/>
  <c r="W32" i="2"/>
  <c r="V42" i="2"/>
  <c r="W42" i="2"/>
  <c r="W62" i="2" s="1"/>
  <c r="V46" i="2"/>
  <c r="W46" i="2"/>
  <c r="V59" i="2"/>
  <c r="W59" i="2"/>
  <c r="V62" i="2"/>
  <c r="R7" i="2"/>
  <c r="S7" i="2"/>
  <c r="S25" i="2" s="1"/>
  <c r="S64" i="2" s="1"/>
  <c r="S148" i="2" s="1"/>
  <c r="R18" i="2"/>
  <c r="R25" i="2" s="1"/>
  <c r="R64" i="2" s="1"/>
  <c r="R148" i="2" s="1"/>
  <c r="S18" i="2"/>
  <c r="R32" i="2"/>
  <c r="R62" i="2" s="1"/>
  <c r="R42" i="2"/>
  <c r="S42" i="2"/>
  <c r="R46" i="2"/>
  <c r="S46" i="2"/>
  <c r="R59" i="2"/>
  <c r="S59" i="2"/>
  <c r="S62" i="2"/>
  <c r="O7" i="2"/>
  <c r="O25" i="2" s="1"/>
  <c r="O64" i="2" s="1"/>
  <c r="O148" i="2" s="1"/>
  <c r="O18" i="2"/>
  <c r="N25" i="2"/>
  <c r="N46" i="2"/>
  <c r="O46" i="2"/>
  <c r="N52" i="2"/>
  <c r="O52" i="2"/>
  <c r="N59" i="2"/>
  <c r="O59" i="2"/>
  <c r="N62" i="2"/>
  <c r="N64" i="2" s="1"/>
  <c r="O62" i="2"/>
  <c r="J149" i="2"/>
  <c r="I149" i="2"/>
  <c r="E149" i="2"/>
  <c r="J148" i="2"/>
  <c r="I148" i="2"/>
  <c r="AQ144" i="2"/>
  <c r="AL144" i="2"/>
  <c r="AG144" i="2"/>
  <c r="AG146" i="2" s="1"/>
  <c r="AA144" i="2"/>
  <c r="Q144" i="2"/>
  <c r="AU140" i="2"/>
  <c r="AT140" i="2"/>
  <c r="AS140" i="2"/>
  <c r="AQ140" i="2"/>
  <c r="AP140" i="2"/>
  <c r="AO140" i="2"/>
  <c r="AM140" i="2"/>
  <c r="AL140" i="2"/>
  <c r="AK140" i="2"/>
  <c r="AI140" i="2"/>
  <c r="AH140" i="2"/>
  <c r="AG140" i="2"/>
  <c r="AE140" i="2"/>
  <c r="AD140" i="2"/>
  <c r="AC140" i="2"/>
  <c r="AA140" i="2"/>
  <c r="Z140" i="2"/>
  <c r="Y140" i="2"/>
  <c r="U140" i="2"/>
  <c r="Q140" i="2"/>
  <c r="M140" i="2"/>
  <c r="AU133" i="2"/>
  <c r="AU144" i="2" s="1"/>
  <c r="AT133" i="2"/>
  <c r="AT144" i="2" s="1"/>
  <c r="AS133" i="2"/>
  <c r="AS144" i="2" s="1"/>
  <c r="AQ133" i="2"/>
  <c r="AP133" i="2"/>
  <c r="AP144" i="2" s="1"/>
  <c r="AO133" i="2"/>
  <c r="AO144" i="2" s="1"/>
  <c r="AM133" i="2"/>
  <c r="AM144" i="2" s="1"/>
  <c r="AL133" i="2"/>
  <c r="AK133" i="2"/>
  <c r="AK144" i="2" s="1"/>
  <c r="AI133" i="2"/>
  <c r="AI144" i="2" s="1"/>
  <c r="AH133" i="2"/>
  <c r="AH144" i="2" s="1"/>
  <c r="AG133" i="2"/>
  <c r="AE133" i="2"/>
  <c r="AE144" i="2" s="1"/>
  <c r="AD133" i="2"/>
  <c r="AD144" i="2" s="1"/>
  <c r="AC133" i="2"/>
  <c r="AC144" i="2" s="1"/>
  <c r="AA133" i="2"/>
  <c r="Z133" i="2"/>
  <c r="Z144" i="2" s="1"/>
  <c r="Y133" i="2"/>
  <c r="Y144" i="2" s="1"/>
  <c r="AU128" i="2"/>
  <c r="AT128" i="2"/>
  <c r="AS128" i="2"/>
  <c r="AQ128" i="2"/>
  <c r="AP128" i="2"/>
  <c r="AO128" i="2"/>
  <c r="AM128" i="2"/>
  <c r="AL128" i="2"/>
  <c r="AK128" i="2"/>
  <c r="AI128" i="2"/>
  <c r="AH128" i="2"/>
  <c r="AG128" i="2"/>
  <c r="AE128" i="2"/>
  <c r="AD128" i="2"/>
  <c r="AC128" i="2"/>
  <c r="AA128" i="2"/>
  <c r="Z128" i="2"/>
  <c r="Y128" i="2"/>
  <c r="U128" i="2"/>
  <c r="U144" i="2" s="1"/>
  <c r="M128" i="2"/>
  <c r="M144" i="2" s="1"/>
  <c r="AU122" i="2"/>
  <c r="AT122" i="2"/>
  <c r="AT124" i="2" s="1"/>
  <c r="AS122" i="2"/>
  <c r="AS124" i="2" s="1"/>
  <c r="AQ122" i="2"/>
  <c r="AQ124" i="2" s="1"/>
  <c r="AP122" i="2"/>
  <c r="AO122" i="2"/>
  <c r="AO124" i="2" s="1"/>
  <c r="AM122" i="2"/>
  <c r="AM124" i="2" s="1"/>
  <c r="AL122" i="2"/>
  <c r="AL124" i="2" s="1"/>
  <c r="AK122" i="2"/>
  <c r="AI122" i="2"/>
  <c r="AI124" i="2" s="1"/>
  <c r="AH122" i="2"/>
  <c r="AH124" i="2" s="1"/>
  <c r="AG122" i="2"/>
  <c r="AG124" i="2" s="1"/>
  <c r="AE122" i="2"/>
  <c r="AD122" i="2"/>
  <c r="AD124" i="2" s="1"/>
  <c r="AC122" i="2"/>
  <c r="AC124" i="2" s="1"/>
  <c r="AA122" i="2"/>
  <c r="AA124" i="2" s="1"/>
  <c r="Z122" i="2"/>
  <c r="Y122" i="2"/>
  <c r="Y124" i="2" s="1"/>
  <c r="U122" i="2"/>
  <c r="Q122" i="2"/>
  <c r="M122" i="2"/>
  <c r="AU112" i="2"/>
  <c r="AU124" i="2" s="1"/>
  <c r="AT112" i="2"/>
  <c r="AS112" i="2"/>
  <c r="AQ112" i="2"/>
  <c r="AP112" i="2"/>
  <c r="AP124" i="2" s="1"/>
  <c r="AO112" i="2"/>
  <c r="AM112" i="2"/>
  <c r="AL112" i="2"/>
  <c r="AK112" i="2"/>
  <c r="AK124" i="2" s="1"/>
  <c r="AI112" i="2"/>
  <c r="AH112" i="2"/>
  <c r="AG112" i="2"/>
  <c r="AE112" i="2"/>
  <c r="AE124" i="2" s="1"/>
  <c r="AD112" i="2"/>
  <c r="AC112" i="2"/>
  <c r="AA112" i="2"/>
  <c r="Z112" i="2"/>
  <c r="Z124" i="2" s="1"/>
  <c r="Y112" i="2"/>
  <c r="U112" i="2"/>
  <c r="U124" i="2" s="1"/>
  <c r="Q112" i="2"/>
  <c r="M112" i="2"/>
  <c r="AS98" i="2"/>
  <c r="AS149" i="2" s="1"/>
  <c r="AM98" i="2"/>
  <c r="AH98" i="2"/>
  <c r="AC98" i="2"/>
  <c r="AU96" i="2"/>
  <c r="AU98" i="2" s="1"/>
  <c r="AT96" i="2"/>
  <c r="AT98" i="2" s="1"/>
  <c r="AT149" i="2" s="1"/>
  <c r="AS96" i="2"/>
  <c r="AQ96" i="2"/>
  <c r="AQ98" i="2" s="1"/>
  <c r="AQ149" i="2" s="1"/>
  <c r="AP96" i="2"/>
  <c r="AP98" i="2" s="1"/>
  <c r="AO96" i="2"/>
  <c r="AO98" i="2" s="1"/>
  <c r="AO149" i="2" s="1"/>
  <c r="AM96" i="2"/>
  <c r="AL96" i="2"/>
  <c r="AL98" i="2" s="1"/>
  <c r="AL149" i="2" s="1"/>
  <c r="AK96" i="2"/>
  <c r="AK98" i="2" s="1"/>
  <c r="AI96" i="2"/>
  <c r="AI98" i="2" s="1"/>
  <c r="AI149" i="2" s="1"/>
  <c r="AH96" i="2"/>
  <c r="AG96" i="2"/>
  <c r="AG98" i="2" s="1"/>
  <c r="AG149" i="2" s="1"/>
  <c r="AE96" i="2"/>
  <c r="AE98" i="2" s="1"/>
  <c r="AD96" i="2"/>
  <c r="AD98" i="2" s="1"/>
  <c r="AD149" i="2" s="1"/>
  <c r="AC96" i="2"/>
  <c r="AA96" i="2"/>
  <c r="AA98" i="2" s="1"/>
  <c r="AA149" i="2" s="1"/>
  <c r="Z96" i="2"/>
  <c r="Z98" i="2" s="1"/>
  <c r="Y96" i="2"/>
  <c r="Y98" i="2" s="1"/>
  <c r="Y149" i="2" s="1"/>
  <c r="U96" i="2"/>
  <c r="Q96" i="2"/>
  <c r="M96" i="2"/>
  <c r="K149" i="2"/>
  <c r="AU83" i="2"/>
  <c r="AT83" i="2"/>
  <c r="AS83" i="2"/>
  <c r="AQ83" i="2"/>
  <c r="AP83" i="2"/>
  <c r="AO83" i="2"/>
  <c r="AM83" i="2"/>
  <c r="AL83" i="2"/>
  <c r="AK83" i="2"/>
  <c r="AI83" i="2"/>
  <c r="AH83" i="2"/>
  <c r="AG83" i="2"/>
  <c r="AE83" i="2"/>
  <c r="AD83" i="2"/>
  <c r="AC83" i="2"/>
  <c r="AA83" i="2"/>
  <c r="Z83" i="2"/>
  <c r="Y83" i="2"/>
  <c r="U83" i="2"/>
  <c r="Q83" i="2"/>
  <c r="M83" i="2"/>
  <c r="M98" i="2" s="1"/>
  <c r="AS70" i="2"/>
  <c r="AO70" i="2"/>
  <c r="AK70" i="2"/>
  <c r="AG70" i="2"/>
  <c r="AC70" i="2"/>
  <c r="Y70" i="2"/>
  <c r="U70" i="2"/>
  <c r="Q70" i="2"/>
  <c r="M70" i="2"/>
  <c r="I70" i="2"/>
  <c r="B68" i="2"/>
  <c r="AS62" i="2"/>
  <c r="AM62" i="2"/>
  <c r="AH62" i="2"/>
  <c r="AC62" i="2"/>
  <c r="M62" i="2"/>
  <c r="AU59" i="2"/>
  <c r="AT59" i="2"/>
  <c r="AS59" i="2"/>
  <c r="AQ59" i="2"/>
  <c r="AP59" i="2"/>
  <c r="AO59" i="2"/>
  <c r="AM59" i="2"/>
  <c r="AL59" i="2"/>
  <c r="AK59" i="2"/>
  <c r="AI59" i="2"/>
  <c r="AH59" i="2"/>
  <c r="AG59" i="2"/>
  <c r="AE59" i="2"/>
  <c r="AD59" i="2"/>
  <c r="AC59" i="2"/>
  <c r="AA59" i="2"/>
  <c r="Z59" i="2"/>
  <c r="Y59" i="2"/>
  <c r="U59" i="2"/>
  <c r="Q59" i="2"/>
  <c r="M59" i="2"/>
  <c r="AU52" i="2"/>
  <c r="AT52" i="2"/>
  <c r="AS52" i="2"/>
  <c r="AQ52" i="2"/>
  <c r="AP52" i="2"/>
  <c r="AO52" i="2"/>
  <c r="AM52" i="2"/>
  <c r="AL52" i="2"/>
  <c r="AK52" i="2"/>
  <c r="AI52" i="2"/>
  <c r="AH52" i="2"/>
  <c r="AG52" i="2"/>
  <c r="AE52" i="2"/>
  <c r="AD52" i="2"/>
  <c r="AC52" i="2"/>
  <c r="AA52" i="2"/>
  <c r="Z52" i="2"/>
  <c r="Y52" i="2"/>
  <c r="M52" i="2"/>
  <c r="AU46" i="2"/>
  <c r="AT46" i="2"/>
  <c r="AS46" i="2"/>
  <c r="AQ46" i="2"/>
  <c r="AP46" i="2"/>
  <c r="AO46" i="2"/>
  <c r="AM46" i="2"/>
  <c r="AL46" i="2"/>
  <c r="AK46" i="2"/>
  <c r="AI46" i="2"/>
  <c r="AH46" i="2"/>
  <c r="AG46" i="2"/>
  <c r="AE46" i="2"/>
  <c r="AD46" i="2"/>
  <c r="AC46" i="2"/>
  <c r="AA46" i="2"/>
  <c r="Z46" i="2"/>
  <c r="Y46" i="2"/>
  <c r="U46" i="2"/>
  <c r="Q46" i="2"/>
  <c r="M46" i="2"/>
  <c r="AU42" i="2"/>
  <c r="AT42" i="2"/>
  <c r="AS42" i="2"/>
  <c r="AQ42" i="2"/>
  <c r="AP42" i="2"/>
  <c r="AO42" i="2"/>
  <c r="AM42" i="2"/>
  <c r="AL42" i="2"/>
  <c r="AK42" i="2"/>
  <c r="AI42" i="2"/>
  <c r="AH42" i="2"/>
  <c r="AG42" i="2"/>
  <c r="AE42" i="2"/>
  <c r="AD42" i="2"/>
  <c r="AC42" i="2"/>
  <c r="AA42" i="2"/>
  <c r="Z42" i="2"/>
  <c r="Y42" i="2"/>
  <c r="U42" i="2"/>
  <c r="U62" i="2" s="1"/>
  <c r="Q42" i="2"/>
  <c r="AU32" i="2"/>
  <c r="AT32" i="2"/>
  <c r="AS32" i="2"/>
  <c r="AQ32" i="2"/>
  <c r="AP32" i="2"/>
  <c r="AO32" i="2"/>
  <c r="AM32" i="2"/>
  <c r="AL32" i="2"/>
  <c r="AK32" i="2"/>
  <c r="AI32" i="2"/>
  <c r="AH32" i="2"/>
  <c r="AG32" i="2"/>
  <c r="AE32" i="2"/>
  <c r="AD32" i="2"/>
  <c r="AC32" i="2"/>
  <c r="AA32" i="2"/>
  <c r="Z32" i="2"/>
  <c r="Y32" i="2"/>
  <c r="Q32" i="2"/>
  <c r="Q62" i="2" s="1"/>
  <c r="AU28" i="2"/>
  <c r="AU62" i="2" s="1"/>
  <c r="AT28" i="2"/>
  <c r="AT62" i="2" s="1"/>
  <c r="AS28" i="2"/>
  <c r="AQ28" i="2"/>
  <c r="AP28" i="2"/>
  <c r="AP62" i="2" s="1"/>
  <c r="AO28" i="2"/>
  <c r="AO62" i="2" s="1"/>
  <c r="AM28" i="2"/>
  <c r="AL28" i="2"/>
  <c r="AK28" i="2"/>
  <c r="AK62" i="2" s="1"/>
  <c r="AI28" i="2"/>
  <c r="AI62" i="2" s="1"/>
  <c r="AH28" i="2"/>
  <c r="AG28" i="2"/>
  <c r="AE28" i="2"/>
  <c r="AE62" i="2" s="1"/>
  <c r="AD28" i="2"/>
  <c r="AD62" i="2" s="1"/>
  <c r="AC28" i="2"/>
  <c r="AA28" i="2"/>
  <c r="Z28" i="2"/>
  <c r="Z62" i="2" s="1"/>
  <c r="Y28" i="2"/>
  <c r="Y62" i="2" s="1"/>
  <c r="AU25" i="2"/>
  <c r="AU64" i="2" s="1"/>
  <c r="AU148" i="2" s="1"/>
  <c r="AP25" i="2"/>
  <c r="AP64" i="2" s="1"/>
  <c r="AP148" i="2" s="1"/>
  <c r="AK25" i="2"/>
  <c r="AK64" i="2" s="1"/>
  <c r="AK148" i="2" s="1"/>
  <c r="AE25" i="2"/>
  <c r="AE64" i="2" s="1"/>
  <c r="AE148" i="2" s="1"/>
  <c r="Z25" i="2"/>
  <c r="Z64" i="2" s="1"/>
  <c r="Z148" i="2" s="1"/>
  <c r="U25" i="2"/>
  <c r="M25" i="2"/>
  <c r="AU18" i="2"/>
  <c r="AT18" i="2"/>
  <c r="AS18" i="2"/>
  <c r="AQ18" i="2"/>
  <c r="AP18" i="2"/>
  <c r="AO18" i="2"/>
  <c r="AM18" i="2"/>
  <c r="AL18" i="2"/>
  <c r="AK18" i="2"/>
  <c r="AI18" i="2"/>
  <c r="AH18" i="2"/>
  <c r="AG18" i="2"/>
  <c r="AE18" i="2"/>
  <c r="AD18" i="2"/>
  <c r="AC18" i="2"/>
  <c r="AA18" i="2"/>
  <c r="Z18" i="2"/>
  <c r="Y18" i="2"/>
  <c r="Q18" i="2"/>
  <c r="AU15" i="2"/>
  <c r="AT15" i="2"/>
  <c r="AS15" i="2"/>
  <c r="AQ15" i="2"/>
  <c r="AP15" i="2"/>
  <c r="AO15" i="2"/>
  <c r="AM15" i="2"/>
  <c r="AL15" i="2"/>
  <c r="AK15" i="2"/>
  <c r="AI15" i="2"/>
  <c r="AH15" i="2"/>
  <c r="AG15" i="2"/>
  <c r="AE15" i="2"/>
  <c r="AD15" i="2"/>
  <c r="AC15" i="2"/>
  <c r="AA15" i="2"/>
  <c r="Z15" i="2"/>
  <c r="Y15" i="2"/>
  <c r="AU7" i="2"/>
  <c r="AT7" i="2"/>
  <c r="AS7" i="2"/>
  <c r="AQ7" i="2"/>
  <c r="AQ25" i="2" s="1"/>
  <c r="AP7" i="2"/>
  <c r="AO7" i="2"/>
  <c r="AM7" i="2"/>
  <c r="AL7" i="2"/>
  <c r="AL25" i="2" s="1"/>
  <c r="AK7" i="2"/>
  <c r="AI7" i="2"/>
  <c r="AH7" i="2"/>
  <c r="AG7" i="2"/>
  <c r="AG25" i="2" s="1"/>
  <c r="AE7" i="2"/>
  <c r="AD7" i="2"/>
  <c r="AC7" i="2"/>
  <c r="AA7" i="2"/>
  <c r="AA25" i="2" s="1"/>
  <c r="Z7" i="2"/>
  <c r="Y7" i="2"/>
  <c r="Q7" i="2"/>
  <c r="AF18" i="3" l="1"/>
  <c r="AL21" i="3"/>
  <c r="AC42" i="3"/>
  <c r="AE22" i="3"/>
  <c r="AE10" i="5"/>
  <c r="AD11" i="5"/>
  <c r="AC33" i="5"/>
  <c r="AD14" i="5"/>
  <c r="AE35" i="5"/>
  <c r="AD19" i="5"/>
  <c r="U27" i="5"/>
  <c r="Y27" i="5" s="1"/>
  <c r="AC54" i="5"/>
  <c r="AC56" i="5"/>
  <c r="X38" i="5"/>
  <c r="Y38" i="5" s="1"/>
  <c r="O54" i="5"/>
  <c r="Q17" i="3"/>
  <c r="AD19" i="3"/>
  <c r="AC21" i="3"/>
  <c r="AF19" i="5"/>
  <c r="AF12" i="5"/>
  <c r="AC13" i="5"/>
  <c r="AF34" i="5"/>
  <c r="AE50" i="5"/>
  <c r="E127" i="6"/>
  <c r="F139" i="6"/>
  <c r="G139" i="6"/>
  <c r="E139" i="6"/>
  <c r="G132" i="6"/>
  <c r="G121" i="6"/>
  <c r="G127" i="6"/>
  <c r="E132" i="6"/>
  <c r="E143" i="6" s="1"/>
  <c r="F82" i="6"/>
  <c r="F95" i="6"/>
  <c r="G82" i="6"/>
  <c r="F111" i="6"/>
  <c r="F132" i="6"/>
  <c r="G95" i="6"/>
  <c r="G111" i="6"/>
  <c r="E121" i="6"/>
  <c r="F127" i="6"/>
  <c r="E14" i="6"/>
  <c r="E41" i="6"/>
  <c r="E45" i="6"/>
  <c r="G27" i="6"/>
  <c r="G51" i="6"/>
  <c r="F14" i="6"/>
  <c r="E27" i="6"/>
  <c r="F41" i="6"/>
  <c r="G6" i="6"/>
  <c r="F17" i="6"/>
  <c r="F31" i="6"/>
  <c r="G31" i="6"/>
  <c r="E31" i="6"/>
  <c r="G41" i="6"/>
  <c r="G45" i="6"/>
  <c r="E6" i="6"/>
  <c r="G14" i="6"/>
  <c r="E17" i="6"/>
  <c r="G17" i="6"/>
  <c r="F51" i="6"/>
  <c r="E51" i="6"/>
  <c r="F6" i="6"/>
  <c r="F24" i="6" s="1"/>
  <c r="F27" i="6"/>
  <c r="F45" i="6"/>
  <c r="G111" i="4"/>
  <c r="G95" i="4"/>
  <c r="E139" i="4"/>
  <c r="F95" i="4"/>
  <c r="F121" i="4"/>
  <c r="E127" i="4"/>
  <c r="G139" i="4"/>
  <c r="G82" i="4"/>
  <c r="G97" i="4" s="1"/>
  <c r="E111" i="4"/>
  <c r="F127" i="4"/>
  <c r="G127" i="4"/>
  <c r="E95" i="4"/>
  <c r="F111" i="4"/>
  <c r="E132" i="4"/>
  <c r="F132" i="4"/>
  <c r="G132" i="4"/>
  <c r="F27" i="4"/>
  <c r="E14" i="4"/>
  <c r="F14" i="4"/>
  <c r="E41" i="4"/>
  <c r="E31" i="4"/>
  <c r="F31" i="4"/>
  <c r="G31" i="4"/>
  <c r="F41" i="4"/>
  <c r="F6" i="4"/>
  <c r="F24" i="4" s="1"/>
  <c r="E17" i="4"/>
  <c r="F17" i="4"/>
  <c r="E6" i="4"/>
  <c r="G6" i="4"/>
  <c r="G14" i="4"/>
  <c r="G17" i="4"/>
  <c r="G45" i="4"/>
  <c r="E45" i="4"/>
  <c r="F45" i="4"/>
  <c r="G27" i="4"/>
  <c r="E27" i="4"/>
  <c r="G41" i="4"/>
  <c r="G51" i="4"/>
  <c r="E51" i="4"/>
  <c r="F51" i="4"/>
  <c r="W149" i="2"/>
  <c r="U98" i="2"/>
  <c r="R146" i="2"/>
  <c r="R149" i="2"/>
  <c r="Q150" i="2"/>
  <c r="Q124" i="2"/>
  <c r="Q98" i="2"/>
  <c r="U64" i="2"/>
  <c r="U148" i="2" s="1"/>
  <c r="M124" i="2"/>
  <c r="M64" i="2"/>
  <c r="M148" i="2" s="1"/>
  <c r="AC11" i="3"/>
  <c r="AE32" i="3"/>
  <c r="AD21" i="3"/>
  <c r="AC41" i="3"/>
  <c r="AE42" i="3"/>
  <c r="AE57" i="3"/>
  <c r="AC60" i="3"/>
  <c r="AD18" i="5"/>
  <c r="AC42" i="5"/>
  <c r="AE23" i="5"/>
  <c r="U26" i="5"/>
  <c r="Y26" i="5" s="1"/>
  <c r="AF24" i="5"/>
  <c r="O34" i="5"/>
  <c r="AC49" i="5"/>
  <c r="AC18" i="3"/>
  <c r="AE39" i="3"/>
  <c r="Q20" i="3"/>
  <c r="AE40" i="3"/>
  <c r="U26" i="3"/>
  <c r="Y26" i="3" s="1"/>
  <c r="AE19" i="5"/>
  <c r="AM45" i="5" s="1"/>
  <c r="AE18" i="5"/>
  <c r="P20" i="5"/>
  <c r="AM19" i="5" s="1"/>
  <c r="AM9" i="5" s="1"/>
  <c r="AC21" i="5"/>
  <c r="AF42" i="5"/>
  <c r="AE44" i="5"/>
  <c r="AF9" i="3"/>
  <c r="AE10" i="3"/>
  <c r="AE11" i="3"/>
  <c r="AF22" i="3"/>
  <c r="AE21" i="3"/>
  <c r="AE56" i="3"/>
  <c r="AF60" i="3"/>
  <c r="AF9" i="5"/>
  <c r="AF30" i="5"/>
  <c r="U10" i="5"/>
  <c r="Y10" i="5" s="1"/>
  <c r="AF33" i="5"/>
  <c r="AF14" i="5"/>
  <c r="AF18" i="5"/>
  <c r="X20" i="5"/>
  <c r="Y20" i="5" s="1"/>
  <c r="AD22" i="5"/>
  <c r="AF48" i="5"/>
  <c r="AD60" i="5"/>
  <c r="Q30" i="3"/>
  <c r="AC8" i="3"/>
  <c r="AE12" i="3"/>
  <c r="AF36" i="3"/>
  <c r="AC25" i="3"/>
  <c r="AF31" i="5"/>
  <c r="AD32" i="5"/>
  <c r="AF20" i="5"/>
  <c r="AL45" i="5"/>
  <c r="P30" i="5"/>
  <c r="AF60" i="5"/>
  <c r="P48" i="5"/>
  <c r="AM36" i="5" s="1"/>
  <c r="AM20" i="5" s="1"/>
  <c r="AC10" i="3"/>
  <c r="AF31" i="3"/>
  <c r="AC14" i="3"/>
  <c r="AF35" i="3"/>
  <c r="AE17" i="3"/>
  <c r="AF44" i="3"/>
  <c r="O8" i="5"/>
  <c r="Q20" i="5"/>
  <c r="Q27" i="5" s="1"/>
  <c r="AL24" i="5"/>
  <c r="AF22" i="5"/>
  <c r="J39" i="5"/>
  <c r="Q44" i="5"/>
  <c r="AD33" i="3"/>
  <c r="AC13" i="3"/>
  <c r="W33" i="3"/>
  <c r="Y33" i="3" s="1"/>
  <c r="Q48" i="3"/>
  <c r="U7" i="5"/>
  <c r="AF29" i="5"/>
  <c r="AD39" i="5"/>
  <c r="Q34" i="5"/>
  <c r="AF30" i="3"/>
  <c r="U10" i="3"/>
  <c r="Y10" i="3" s="1"/>
  <c r="AF11" i="3"/>
  <c r="AD12" i="3"/>
  <c r="AF33" i="3"/>
  <c r="AD14" i="3"/>
  <c r="AE18" i="3"/>
  <c r="AF40" i="3"/>
  <c r="AD41" i="3"/>
  <c r="AE25" i="3"/>
  <c r="AE33" i="3"/>
  <c r="P34" i="3"/>
  <c r="J39" i="3"/>
  <c r="Q44" i="3"/>
  <c r="P44" i="3"/>
  <c r="J46" i="3"/>
  <c r="Q54" i="3"/>
  <c r="AC8" i="5"/>
  <c r="F17" i="5"/>
  <c r="AC9" i="5"/>
  <c r="AF10" i="5"/>
  <c r="AC31" i="5"/>
  <c r="AF11" i="5"/>
  <c r="AC34" i="5"/>
  <c r="O17" i="5"/>
  <c r="Q17" i="5"/>
  <c r="AD21" i="5"/>
  <c r="AF40" i="5"/>
  <c r="AE24" i="5"/>
  <c r="AE43" i="5"/>
  <c r="O30" i="5"/>
  <c r="H39" i="5"/>
  <c r="H50" i="5" s="1"/>
  <c r="AF54" i="5"/>
  <c r="AF56" i="5"/>
  <c r="P44" i="5"/>
  <c r="J46" i="5"/>
  <c r="AE59" i="5" s="1"/>
  <c r="Q8" i="5"/>
  <c r="Q30" i="5"/>
  <c r="AF34" i="3"/>
  <c r="AD18" i="3"/>
  <c r="AL45" i="3"/>
  <c r="P54" i="3"/>
  <c r="AC10" i="5"/>
  <c r="D30" i="5"/>
  <c r="AD59" i="5"/>
  <c r="AD61" i="5"/>
  <c r="AE13" i="3"/>
  <c r="AF21" i="3"/>
  <c r="AE19" i="3"/>
  <c r="O20" i="3"/>
  <c r="AL19" i="3" s="1"/>
  <c r="AF20" i="3"/>
  <c r="AF41" i="3"/>
  <c r="AC23" i="3"/>
  <c r="AF42" i="3"/>
  <c r="AE44" i="3"/>
  <c r="AE54" i="3"/>
  <c r="O48" i="3"/>
  <c r="AL36" i="3" s="1"/>
  <c r="AF8" i="5"/>
  <c r="H18" i="5"/>
  <c r="AD9" i="5"/>
  <c r="AE12" i="5"/>
  <c r="AE36" i="5"/>
  <c r="O20" i="5"/>
  <c r="AL19" i="5" s="1"/>
  <c r="AL9" i="5" s="1"/>
  <c r="AC25" i="5"/>
  <c r="V32" i="5"/>
  <c r="V30" i="5" s="1"/>
  <c r="W34" i="5"/>
  <c r="Y34" i="5" s="1"/>
  <c r="AE49" i="5"/>
  <c r="W33" i="5"/>
  <c r="Y33" i="5" s="1"/>
  <c r="AD57" i="5"/>
  <c r="Q54" i="5"/>
  <c r="Y13" i="5"/>
  <c r="W12" i="5"/>
  <c r="W23" i="5" s="1"/>
  <c r="U7" i="3"/>
  <c r="U23" i="3" s="1"/>
  <c r="U23" i="5"/>
  <c r="Y7" i="5"/>
  <c r="AD13" i="5"/>
  <c r="AB2" i="3"/>
  <c r="AE9" i="3"/>
  <c r="AC30" i="3"/>
  <c r="AC12" i="3"/>
  <c r="AC33" i="3"/>
  <c r="AF13" i="3"/>
  <c r="AC34" i="3"/>
  <c r="AD35" i="3"/>
  <c r="AD36" i="3"/>
  <c r="V17" i="3"/>
  <c r="Y17" i="3" s="1"/>
  <c r="AF19" i="3"/>
  <c r="AM45" i="3" s="1"/>
  <c r="AD20" i="3"/>
  <c r="AL46" i="3" s="1"/>
  <c r="AL44" i="3" s="1"/>
  <c r="AF39" i="3"/>
  <c r="AC40" i="3"/>
  <c r="AD23" i="3"/>
  <c r="AC22" i="3"/>
  <c r="AD43" i="3"/>
  <c r="V32" i="3"/>
  <c r="AE35" i="3"/>
  <c r="AF49" i="3"/>
  <c r="U28" i="3"/>
  <c r="Y28" i="3" s="1"/>
  <c r="AF54" i="3"/>
  <c r="AE41" i="3"/>
  <c r="AF57" i="3"/>
  <c r="AD60" i="3"/>
  <c r="AE49" i="3"/>
  <c r="O54" i="3"/>
  <c r="O27" i="5"/>
  <c r="Y8" i="5"/>
  <c r="AD29" i="5"/>
  <c r="AE9" i="5"/>
  <c r="AD10" i="5"/>
  <c r="AE31" i="5"/>
  <c r="AF32" i="5"/>
  <c r="AD12" i="5"/>
  <c r="AE33" i="5"/>
  <c r="AE13" i="5"/>
  <c r="AF35" i="5"/>
  <c r="V15" i="5"/>
  <c r="Y15" i="5" s="1"/>
  <c r="AF36" i="5"/>
  <c r="P17" i="5"/>
  <c r="AC17" i="5"/>
  <c r="AC18" i="5"/>
  <c r="E30" i="5"/>
  <c r="AF39" i="5"/>
  <c r="X21" i="5"/>
  <c r="AE21" i="5"/>
  <c r="AE40" i="5"/>
  <c r="AF41" i="5"/>
  <c r="AC23" i="5"/>
  <c r="AC43" i="5"/>
  <c r="AF44" i="5"/>
  <c r="AF25" i="5"/>
  <c r="H34" i="5"/>
  <c r="AF50" i="5"/>
  <c r="AF55" i="5"/>
  <c r="AF57" i="5"/>
  <c r="AF61" i="5"/>
  <c r="Q48" i="5"/>
  <c r="I39" i="5"/>
  <c r="AF52" i="5" s="1"/>
  <c r="P8" i="3"/>
  <c r="Q8" i="3"/>
  <c r="Q27" i="3" s="1"/>
  <c r="AC9" i="3"/>
  <c r="AD11" i="3"/>
  <c r="AE34" i="3"/>
  <c r="AE20" i="3"/>
  <c r="AE23" i="3"/>
  <c r="AC44" i="3"/>
  <c r="O34" i="3"/>
  <c r="AM35" i="3"/>
  <c r="X38" i="3"/>
  <c r="Y38" i="3" s="1"/>
  <c r="P8" i="5"/>
  <c r="AC11" i="5"/>
  <c r="AF13" i="5"/>
  <c r="AC14" i="5"/>
  <c r="AD17" i="5"/>
  <c r="F30" i="5"/>
  <c r="AF21" i="5"/>
  <c r="U28" i="5"/>
  <c r="Y28" i="5" s="1"/>
  <c r="I34" i="5"/>
  <c r="AF49" i="5"/>
  <c r="P34" i="5"/>
  <c r="X39" i="5"/>
  <c r="Y39" i="5" s="1"/>
  <c r="AE54" i="5"/>
  <c r="AE56" i="5"/>
  <c r="O44" i="5"/>
  <c r="AE60" i="5"/>
  <c r="AL46" i="5"/>
  <c r="AL44" i="5" s="1"/>
  <c r="AF8" i="3"/>
  <c r="AC32" i="3"/>
  <c r="AC39" i="3"/>
  <c r="P20" i="3"/>
  <c r="AM19" i="3" s="1"/>
  <c r="AE48" i="3"/>
  <c r="AF50" i="3"/>
  <c r="AC54" i="3"/>
  <c r="AF56" i="3"/>
  <c r="AC57" i="3"/>
  <c r="AD61" i="3"/>
  <c r="P48" i="3"/>
  <c r="AM36" i="3" s="1"/>
  <c r="AE60" i="3"/>
  <c r="AE8" i="5"/>
  <c r="AE30" i="5"/>
  <c r="AC32" i="5"/>
  <c r="AE34" i="5"/>
  <c r="AC35" i="5"/>
  <c r="AC36" i="5"/>
  <c r="V17" i="5"/>
  <c r="Y17" i="5" s="1"/>
  <c r="AE17" i="5"/>
  <c r="H28" i="5"/>
  <c r="AC41" i="5"/>
  <c r="AE42" i="5"/>
  <c r="AF43" i="5"/>
  <c r="AC44" i="5"/>
  <c r="AD25" i="5"/>
  <c r="J34" i="5"/>
  <c r="AE48" i="5"/>
  <c r="AM43" i="5" s="1"/>
  <c r="AM40" i="5" s="1"/>
  <c r="AC50" i="5"/>
  <c r="AC53" i="5"/>
  <c r="AC55" i="5"/>
  <c r="AC57" i="5"/>
  <c r="AC61" i="5"/>
  <c r="O48" i="5"/>
  <c r="AL36" i="5" s="1"/>
  <c r="AL20" i="5" s="1"/>
  <c r="P54" i="5"/>
  <c r="AC148" i="6"/>
  <c r="AM148" i="6"/>
  <c r="M148" i="6"/>
  <c r="E82" i="6"/>
  <c r="E95" i="6"/>
  <c r="I97" i="6"/>
  <c r="I148" i="6" s="1"/>
  <c r="N148" i="6"/>
  <c r="S148" i="6"/>
  <c r="Y148" i="6"/>
  <c r="AD148" i="6"/>
  <c r="AI148" i="6"/>
  <c r="AO148" i="6"/>
  <c r="AT97" i="6"/>
  <c r="AT148" i="6" s="1"/>
  <c r="AU143" i="6"/>
  <c r="AU145" i="6" s="1"/>
  <c r="K145" i="6"/>
  <c r="AT145" i="6"/>
  <c r="K97" i="6"/>
  <c r="K148" i="6" s="1"/>
  <c r="Q148" i="6"/>
  <c r="V148" i="6"/>
  <c r="AA148" i="6"/>
  <c r="AG148" i="6"/>
  <c r="AL148" i="6"/>
  <c r="AQ148" i="6"/>
  <c r="AS143" i="6"/>
  <c r="AS145" i="6" s="1"/>
  <c r="J24" i="6"/>
  <c r="AU24" i="6"/>
  <c r="J61" i="6"/>
  <c r="AU61" i="6"/>
  <c r="E111" i="6"/>
  <c r="E123" i="6" s="1"/>
  <c r="F121" i="6"/>
  <c r="I145" i="6"/>
  <c r="T2" i="5"/>
  <c r="M2" i="5"/>
  <c r="AI2" i="5"/>
  <c r="AB2" i="5"/>
  <c r="AE52" i="5"/>
  <c r="I18" i="5"/>
  <c r="I28" i="5"/>
  <c r="AE29" i="5"/>
  <c r="AD31" i="5"/>
  <c r="W32" i="5"/>
  <c r="AE32" i="5"/>
  <c r="AD34" i="5"/>
  <c r="AE39" i="5"/>
  <c r="AD42" i="5"/>
  <c r="AD50" i="5"/>
  <c r="AD53" i="5"/>
  <c r="AE57" i="5"/>
  <c r="AE61" i="5"/>
  <c r="AL65" i="5"/>
  <c r="AD8" i="5"/>
  <c r="AE11" i="5"/>
  <c r="AC12" i="5"/>
  <c r="AE14" i="5"/>
  <c r="D17" i="5"/>
  <c r="J18" i="5"/>
  <c r="AF28" i="5" s="1"/>
  <c r="J28" i="5"/>
  <c r="AD30" i="5"/>
  <c r="AD40" i="5"/>
  <c r="AD48" i="5"/>
  <c r="AL43" i="5" s="1"/>
  <c r="AL40" i="5" s="1"/>
  <c r="AE53" i="5"/>
  <c r="AD55" i="5"/>
  <c r="AC60" i="5"/>
  <c r="AM65" i="5"/>
  <c r="T4" i="5"/>
  <c r="AI4" i="5" s="1"/>
  <c r="E17" i="5"/>
  <c r="AE7" i="5" s="1"/>
  <c r="AC29" i="5"/>
  <c r="AD33" i="5"/>
  <c r="AD35" i="5"/>
  <c r="AD36" i="5"/>
  <c r="AC39" i="5"/>
  <c r="AD41" i="5"/>
  <c r="AD43" i="5"/>
  <c r="AD44" i="5"/>
  <c r="AD49" i="5"/>
  <c r="AF53" i="5"/>
  <c r="AD54" i="5"/>
  <c r="AE55" i="5"/>
  <c r="AD56" i="5"/>
  <c r="AC59" i="5"/>
  <c r="S148" i="4"/>
  <c r="AT148" i="4"/>
  <c r="S143" i="4"/>
  <c r="S145" i="4" s="1"/>
  <c r="E82" i="4"/>
  <c r="J145" i="4"/>
  <c r="O145" i="4"/>
  <c r="U145" i="4"/>
  <c r="Z145" i="4"/>
  <c r="R145" i="4"/>
  <c r="F123" i="4"/>
  <c r="N143" i="4"/>
  <c r="N145" i="4" s="1"/>
  <c r="Y143" i="4"/>
  <c r="Y145" i="4" s="1"/>
  <c r="M145" i="4"/>
  <c r="I24" i="4"/>
  <c r="N24" i="4"/>
  <c r="N63" i="4" s="1"/>
  <c r="N147" i="4" s="1"/>
  <c r="S24" i="4"/>
  <c r="Y147" i="4"/>
  <c r="AI147" i="4"/>
  <c r="AT147" i="4"/>
  <c r="F82" i="4"/>
  <c r="J148" i="4"/>
  <c r="O148" i="4"/>
  <c r="U148" i="4"/>
  <c r="Z148" i="4"/>
  <c r="AE148" i="4"/>
  <c r="AK148" i="4"/>
  <c r="AP148" i="4"/>
  <c r="AU148" i="4"/>
  <c r="E121" i="4"/>
  <c r="E123" i="4" s="1"/>
  <c r="G121" i="4"/>
  <c r="G123" i="4" s="1"/>
  <c r="W145" i="4"/>
  <c r="I143" i="4"/>
  <c r="I61" i="4"/>
  <c r="N61" i="4"/>
  <c r="S61" i="4"/>
  <c r="AL66" i="3"/>
  <c r="D17" i="3"/>
  <c r="AF12" i="3"/>
  <c r="T2" i="3"/>
  <c r="AB4" i="3"/>
  <c r="O8" i="3"/>
  <c r="AC29" i="3"/>
  <c r="AF10" i="3"/>
  <c r="AM17" i="3"/>
  <c r="P17" i="3"/>
  <c r="F30" i="3"/>
  <c r="AD22" i="3"/>
  <c r="AC43" i="3"/>
  <c r="P30" i="3"/>
  <c r="AE36" i="3"/>
  <c r="AF53" i="3"/>
  <c r="AE53" i="3"/>
  <c r="AD53" i="3"/>
  <c r="W13" i="3"/>
  <c r="AF52" i="3"/>
  <c r="AC61" i="3"/>
  <c r="AF48" i="3"/>
  <c r="AM43" i="3" s="1"/>
  <c r="AM40" i="3" s="1"/>
  <c r="AD24" i="3"/>
  <c r="AC24" i="3"/>
  <c r="AF24" i="3"/>
  <c r="V30" i="3"/>
  <c r="AI2" i="3"/>
  <c r="AD8" i="3"/>
  <c r="AM66" i="3"/>
  <c r="E17" i="3"/>
  <c r="AL65" i="3"/>
  <c r="AF29" i="3"/>
  <c r="J18" i="3"/>
  <c r="AE30" i="3"/>
  <c r="AD30" i="3"/>
  <c r="AF14" i="3"/>
  <c r="AE14" i="3"/>
  <c r="H18" i="3"/>
  <c r="D30" i="3"/>
  <c r="AE24" i="3"/>
  <c r="AF43" i="3"/>
  <c r="H28" i="3"/>
  <c r="AD32" i="3"/>
  <c r="Q34" i="3"/>
  <c r="AC49" i="3"/>
  <c r="U27" i="3"/>
  <c r="Y27" i="3" s="1"/>
  <c r="AE52" i="3"/>
  <c r="AD39" i="3"/>
  <c r="AD56" i="3"/>
  <c r="H39" i="3"/>
  <c r="AC56" i="3"/>
  <c r="W34" i="3"/>
  <c r="Y34" i="3" s="1"/>
  <c r="AF61" i="3"/>
  <c r="AF55" i="3"/>
  <c r="AD57" i="3"/>
  <c r="AE29" i="3"/>
  <c r="I18" i="3"/>
  <c r="F17" i="3"/>
  <c r="AE43" i="3"/>
  <c r="I46" i="3"/>
  <c r="X21" i="3"/>
  <c r="AE61" i="3"/>
  <c r="AC50" i="3"/>
  <c r="Y7" i="3"/>
  <c r="AE8" i="3"/>
  <c r="AE31" i="3"/>
  <c r="AD31" i="3"/>
  <c r="AF32" i="3"/>
  <c r="AC36" i="3"/>
  <c r="AL18" i="3"/>
  <c r="AL9" i="3" s="1"/>
  <c r="O17" i="3"/>
  <c r="AD17" i="3"/>
  <c r="E30" i="3"/>
  <c r="AC17" i="3"/>
  <c r="AF17" i="3"/>
  <c r="AD44" i="3"/>
  <c r="AD29" i="3"/>
  <c r="H34" i="3"/>
  <c r="AD49" i="3"/>
  <c r="AD54" i="3"/>
  <c r="V14" i="3"/>
  <c r="AE55" i="3"/>
  <c r="O44" i="3"/>
  <c r="AL33" i="3"/>
  <c r="AL20" i="3" s="1"/>
  <c r="AC53" i="3"/>
  <c r="I28" i="3"/>
  <c r="I34" i="3"/>
  <c r="AD34" i="3"/>
  <c r="X39" i="3"/>
  <c r="AD42" i="3"/>
  <c r="H46" i="3"/>
  <c r="AD50" i="3"/>
  <c r="J28" i="3"/>
  <c r="AD40" i="3"/>
  <c r="AD48" i="3"/>
  <c r="AL43" i="3" s="1"/>
  <c r="AL40" i="3" s="1"/>
  <c r="AD55" i="3"/>
  <c r="V149" i="2"/>
  <c r="W146" i="2"/>
  <c r="V146" i="2"/>
  <c r="N149" i="2"/>
  <c r="W64" i="2"/>
  <c r="W148" i="2"/>
  <c r="AH25" i="2"/>
  <c r="AH64" i="2" s="1"/>
  <c r="AH148" i="2" s="1"/>
  <c r="AS25" i="2"/>
  <c r="AS64" i="2" s="1"/>
  <c r="AS148" i="2" s="1"/>
  <c r="Q25" i="2"/>
  <c r="Q64" i="2" s="1"/>
  <c r="AI25" i="2"/>
  <c r="AI64" i="2" s="1"/>
  <c r="AI148" i="2" s="1"/>
  <c r="AT25" i="2"/>
  <c r="AT64" i="2" s="1"/>
  <c r="AT148" i="2" s="1"/>
  <c r="AA62" i="2"/>
  <c r="AG62" i="2"/>
  <c r="AG64" i="2" s="1"/>
  <c r="AG148" i="2" s="1"/>
  <c r="AL62" i="2"/>
  <c r="AL64" i="2" s="1"/>
  <c r="AL148" i="2" s="1"/>
  <c r="AQ62" i="2"/>
  <c r="AM149" i="2"/>
  <c r="Z146" i="2"/>
  <c r="AE146" i="2"/>
  <c r="AK146" i="2"/>
  <c r="AP146" i="2"/>
  <c r="AU146" i="2"/>
  <c r="AA146" i="2"/>
  <c r="AA64" i="2"/>
  <c r="AA148" i="2" s="1"/>
  <c r="AQ64" i="2"/>
  <c r="AQ148" i="2" s="1"/>
  <c r="AV62" i="2"/>
  <c r="O149" i="2"/>
  <c r="U149" i="2"/>
  <c r="Z149" i="2"/>
  <c r="AE149" i="2"/>
  <c r="AK149" i="2"/>
  <c r="AP149" i="2"/>
  <c r="AU149" i="2"/>
  <c r="AC149" i="2"/>
  <c r="M146" i="2"/>
  <c r="U146" i="2"/>
  <c r="AC146" i="2"/>
  <c r="AH146" i="2"/>
  <c r="AM146" i="2"/>
  <c r="AS146" i="2"/>
  <c r="Q146" i="2"/>
  <c r="AL146" i="2"/>
  <c r="AV124" i="2"/>
  <c r="AC25" i="2"/>
  <c r="AC64" i="2" s="1"/>
  <c r="AC148" i="2" s="1"/>
  <c r="AM25" i="2"/>
  <c r="AM64" i="2" s="1"/>
  <c r="AM148" i="2" s="1"/>
  <c r="Y25" i="2"/>
  <c r="Y64" i="2" s="1"/>
  <c r="Y148" i="2" s="1"/>
  <c r="AD25" i="2"/>
  <c r="AD64" i="2" s="1"/>
  <c r="AD148" i="2" s="1"/>
  <c r="AO25" i="2"/>
  <c r="AO64" i="2" s="1"/>
  <c r="AO148" i="2" s="1"/>
  <c r="V148" i="2"/>
  <c r="N148" i="2"/>
  <c r="AV98" i="2"/>
  <c r="AH149" i="2"/>
  <c r="Y146" i="2"/>
  <c r="AD146" i="2"/>
  <c r="AI146" i="2"/>
  <c r="AO146" i="2"/>
  <c r="AT146" i="2"/>
  <c r="AQ146" i="2"/>
  <c r="M149" i="2"/>
  <c r="I50" i="5" l="1"/>
  <c r="AF47" i="5"/>
  <c r="P27" i="3"/>
  <c r="F123" i="6"/>
  <c r="G123" i="6"/>
  <c r="G143" i="6"/>
  <c r="E97" i="6"/>
  <c r="E148" i="6" s="1"/>
  <c r="G97" i="6"/>
  <c r="F97" i="6"/>
  <c r="F143" i="6"/>
  <c r="E145" i="6"/>
  <c r="G24" i="6"/>
  <c r="E61" i="6"/>
  <c r="G61" i="6"/>
  <c r="F61" i="6"/>
  <c r="F63" i="6" s="1"/>
  <c r="F147" i="6" s="1"/>
  <c r="E24" i="6"/>
  <c r="E97" i="4"/>
  <c r="F97" i="4"/>
  <c r="E143" i="4"/>
  <c r="E145" i="4" s="1"/>
  <c r="F143" i="4"/>
  <c r="F145" i="4" s="1"/>
  <c r="E148" i="4"/>
  <c r="G143" i="4"/>
  <c r="G145" i="4" s="1"/>
  <c r="G61" i="4"/>
  <c r="F61" i="4"/>
  <c r="F63" i="4" s="1"/>
  <c r="F147" i="4" s="1"/>
  <c r="E61" i="4"/>
  <c r="E24" i="4"/>
  <c r="E63" i="4" s="1"/>
  <c r="E147" i="4" s="1"/>
  <c r="G24" i="4"/>
  <c r="G63" i="4" s="1"/>
  <c r="G147" i="4" s="1"/>
  <c r="AV146" i="2"/>
  <c r="AD16" i="5"/>
  <c r="X37" i="5"/>
  <c r="Y37" i="5" s="1"/>
  <c r="AF59" i="5"/>
  <c r="U42" i="5"/>
  <c r="AL60" i="3"/>
  <c r="AL56" i="3" s="1"/>
  <c r="AF59" i="3"/>
  <c r="AD52" i="5"/>
  <c r="AM37" i="5"/>
  <c r="AD47" i="5"/>
  <c r="AC52" i="5"/>
  <c r="H30" i="5"/>
  <c r="H52" i="5" s="1"/>
  <c r="F32" i="5"/>
  <c r="Q64" i="3"/>
  <c r="Q66" i="3" s="1"/>
  <c r="Q69" i="3" s="1"/>
  <c r="D32" i="5"/>
  <c r="AC16" i="5"/>
  <c r="Q64" i="5"/>
  <c r="Q66" i="5" s="1"/>
  <c r="Q69" i="5" s="1"/>
  <c r="AE16" i="5"/>
  <c r="O64" i="3"/>
  <c r="U25" i="3"/>
  <c r="Y25" i="3" s="1"/>
  <c r="U25" i="5"/>
  <c r="Y25" i="5" s="1"/>
  <c r="O64" i="5"/>
  <c r="AM46" i="5"/>
  <c r="AM44" i="5" s="1"/>
  <c r="J50" i="3"/>
  <c r="P64" i="5"/>
  <c r="AL48" i="3"/>
  <c r="P64" i="3"/>
  <c r="AF16" i="5"/>
  <c r="AM9" i="3"/>
  <c r="AE47" i="5"/>
  <c r="AM20" i="3"/>
  <c r="AM46" i="3"/>
  <c r="AM44" i="3" s="1"/>
  <c r="AM48" i="3" s="1"/>
  <c r="J50" i="5"/>
  <c r="AM48" i="5"/>
  <c r="P66" i="3"/>
  <c r="P69" i="3" s="1"/>
  <c r="AC28" i="3"/>
  <c r="AL48" i="5"/>
  <c r="O66" i="5"/>
  <c r="O69" i="5" s="1"/>
  <c r="AE7" i="3"/>
  <c r="AM60" i="3"/>
  <c r="AM56" i="3" s="1"/>
  <c r="AM60" i="5"/>
  <c r="AM56" i="5" s="1"/>
  <c r="AL60" i="5"/>
  <c r="AL56" i="5" s="1"/>
  <c r="AL37" i="5"/>
  <c r="P27" i="5"/>
  <c r="AC47" i="5"/>
  <c r="Y21" i="5"/>
  <c r="X19" i="5"/>
  <c r="V12" i="5"/>
  <c r="AP147" i="6"/>
  <c r="AK147" i="6"/>
  <c r="U148" i="6"/>
  <c r="AU148" i="6"/>
  <c r="AE147" i="6"/>
  <c r="J63" i="6"/>
  <c r="J147" i="6" s="1"/>
  <c r="AK148" i="6"/>
  <c r="AH148" i="6"/>
  <c r="R148" i="6"/>
  <c r="U147" i="6"/>
  <c r="O147" i="6"/>
  <c r="AP148" i="6"/>
  <c r="AS148" i="6"/>
  <c r="AU63" i="6"/>
  <c r="AU147" i="6" s="1"/>
  <c r="Z147" i="6"/>
  <c r="AE148" i="6"/>
  <c r="Z148" i="6"/>
  <c r="W148" i="6"/>
  <c r="AD38" i="5"/>
  <c r="AE38" i="5"/>
  <c r="I30" i="5"/>
  <c r="I52" i="5" s="1"/>
  <c r="AD46" i="5"/>
  <c r="AC38" i="5"/>
  <c r="AC7" i="5"/>
  <c r="AF7" i="5"/>
  <c r="AC46" i="5"/>
  <c r="AD7" i="5"/>
  <c r="W30" i="5"/>
  <c r="Y32" i="5"/>
  <c r="AF38" i="5"/>
  <c r="AF62" i="5" s="1"/>
  <c r="J30" i="5"/>
  <c r="AE28" i="5"/>
  <c r="AD28" i="5"/>
  <c r="E32" i="5"/>
  <c r="AC28" i="5"/>
  <c r="I145" i="4"/>
  <c r="I148" i="4"/>
  <c r="AO147" i="4"/>
  <c r="S63" i="4"/>
  <c r="S147" i="4" s="1"/>
  <c r="Y148" i="4"/>
  <c r="AD147" i="4"/>
  <c r="I63" i="4"/>
  <c r="I147" i="4" s="1"/>
  <c r="AO148" i="4"/>
  <c r="N148" i="4"/>
  <c r="AD148" i="4"/>
  <c r="AI148" i="4"/>
  <c r="AM55" i="3"/>
  <c r="AM51" i="3" s="1"/>
  <c r="AM61" i="3" s="1"/>
  <c r="AL37" i="3"/>
  <c r="U41" i="3"/>
  <c r="AE47" i="3"/>
  <c r="AD47" i="3"/>
  <c r="U42" i="3"/>
  <c r="AF47" i="3"/>
  <c r="AF38" i="3"/>
  <c r="J30" i="3"/>
  <c r="Y39" i="3"/>
  <c r="X37" i="3"/>
  <c r="Y37" i="3" s="1"/>
  <c r="AE16" i="3"/>
  <c r="F32" i="3"/>
  <c r="AD7" i="3"/>
  <c r="E32" i="3"/>
  <c r="AF16" i="3"/>
  <c r="AC16" i="3"/>
  <c r="D32" i="3"/>
  <c r="AD16" i="3"/>
  <c r="AE59" i="3"/>
  <c r="AD59" i="3"/>
  <c r="AC52" i="3"/>
  <c r="H50" i="3"/>
  <c r="AD52" i="3"/>
  <c r="AF7" i="3"/>
  <c r="AC7" i="3"/>
  <c r="O27" i="3"/>
  <c r="O66" i="3" s="1"/>
  <c r="Y21" i="3"/>
  <c r="X19" i="3"/>
  <c r="AC38" i="3"/>
  <c r="H30" i="3"/>
  <c r="AC59" i="3"/>
  <c r="Y14" i="3"/>
  <c r="V12" i="3"/>
  <c r="AE38" i="3"/>
  <c r="I30" i="3"/>
  <c r="AD38" i="3"/>
  <c r="AC47" i="3"/>
  <c r="U43" i="3"/>
  <c r="AE28" i="3"/>
  <c r="AD28" i="3"/>
  <c r="I50" i="3"/>
  <c r="AF28" i="3"/>
  <c r="Y13" i="3"/>
  <c r="W32" i="3"/>
  <c r="W12" i="3"/>
  <c r="W23" i="3" s="1"/>
  <c r="AF46" i="5" l="1"/>
  <c r="G145" i="6"/>
  <c r="G148" i="6"/>
  <c r="F148" i="6"/>
  <c r="F145" i="6"/>
  <c r="G63" i="6"/>
  <c r="G147" i="6" s="1"/>
  <c r="E63" i="6"/>
  <c r="E147" i="6" s="1"/>
  <c r="F148" i="4"/>
  <c r="G148" i="4"/>
  <c r="H54" i="5"/>
  <c r="J54" i="5"/>
  <c r="U41" i="5"/>
  <c r="U43" i="5" s="1"/>
  <c r="AM37" i="3"/>
  <c r="AE46" i="5"/>
  <c r="P66" i="5"/>
  <c r="AM55" i="5" s="1"/>
  <c r="AM51" i="5" s="1"/>
  <c r="AM61" i="5" s="1"/>
  <c r="AM63" i="5" s="1"/>
  <c r="AM68" i="5" s="1"/>
  <c r="AC27" i="5"/>
  <c r="AF62" i="3"/>
  <c r="AL55" i="5"/>
  <c r="AL51" i="5" s="1"/>
  <c r="AL61" i="5" s="1"/>
  <c r="AL63" i="5" s="1"/>
  <c r="AL68" i="5" s="1"/>
  <c r="AM63" i="3"/>
  <c r="AM68" i="3" s="1"/>
  <c r="Y19" i="5"/>
  <c r="X23" i="5"/>
  <c r="V23" i="5"/>
  <c r="Y12" i="5"/>
  <c r="AF27" i="5"/>
  <c r="J52" i="5"/>
  <c r="AD62" i="5"/>
  <c r="AD27" i="5"/>
  <c r="AE27" i="5"/>
  <c r="AC6" i="5"/>
  <c r="I54" i="5"/>
  <c r="AF6" i="5"/>
  <c r="AE6" i="5"/>
  <c r="Y30" i="5"/>
  <c r="W41" i="5"/>
  <c r="AD6" i="5"/>
  <c r="AD62" i="3"/>
  <c r="AD6" i="3"/>
  <c r="H54" i="3"/>
  <c r="W30" i="3"/>
  <c r="Y30" i="3" s="1"/>
  <c r="Y32" i="3"/>
  <c r="X23" i="3"/>
  <c r="Y19" i="3"/>
  <c r="J54" i="3"/>
  <c r="AE6" i="3"/>
  <c r="AF27" i="3"/>
  <c r="J52" i="3"/>
  <c r="V23" i="3"/>
  <c r="Y12" i="3"/>
  <c r="AE27" i="3"/>
  <c r="AD27" i="3"/>
  <c r="I52" i="3"/>
  <c r="AE46" i="3"/>
  <c r="AD46" i="3"/>
  <c r="AF46" i="3"/>
  <c r="AC27" i="3"/>
  <c r="AL55" i="3"/>
  <c r="AL51" i="3" s="1"/>
  <c r="AL61" i="3" s="1"/>
  <c r="AL63" i="3" s="1"/>
  <c r="AL68" i="3" s="1"/>
  <c r="O69" i="3"/>
  <c r="AC46" i="3"/>
  <c r="H52" i="3"/>
  <c r="I54" i="3"/>
  <c r="AF6" i="3"/>
  <c r="AC6" i="3"/>
  <c r="P69" i="5" l="1"/>
  <c r="Y23" i="5"/>
  <c r="Y42" i="5" s="1"/>
  <c r="AC62" i="3"/>
  <c r="V41" i="5"/>
  <c r="V42" i="5"/>
  <c r="X41" i="5"/>
  <c r="X43" i="5" s="1"/>
  <c r="X42" i="5"/>
  <c r="AC62" i="5"/>
  <c r="AE62" i="5"/>
  <c r="W41" i="3"/>
  <c r="Y23" i="3"/>
  <c r="Y42" i="3" s="1"/>
  <c r="X41" i="3"/>
  <c r="X43" i="3" s="1"/>
  <c r="X42" i="3"/>
  <c r="V41" i="3"/>
  <c r="V42" i="3"/>
  <c r="AE62" i="3"/>
  <c r="Y41" i="5" l="1"/>
  <c r="Y43" i="5" s="1"/>
  <c r="W43" i="5"/>
  <c r="W43" i="3"/>
  <c r="Y41" i="3"/>
  <c r="Y43" i="3" s="1"/>
  <c r="AC53" i="1" l="1"/>
  <c r="AC52" i="1" s="1"/>
  <c r="AB53" i="1"/>
  <c r="AB52" i="1" s="1"/>
  <c r="AC48" i="1"/>
  <c r="AC47" i="1" s="1"/>
  <c r="AB48" i="1"/>
  <c r="AB47" i="1" s="1"/>
  <c r="AB57" i="1" s="1"/>
  <c r="AC40" i="1"/>
  <c r="AB40" i="1"/>
  <c r="AC36" i="1"/>
  <c r="AC44" i="1" s="1"/>
  <c r="AB36" i="1"/>
  <c r="AB44" i="1" s="1"/>
  <c r="AC16" i="1"/>
  <c r="AB16" i="1"/>
  <c r="AC5" i="1"/>
  <c r="AC33" i="1" s="1"/>
  <c r="AB5" i="1"/>
  <c r="AB33" i="1" s="1"/>
  <c r="AB59" i="1" l="1"/>
  <c r="AC57" i="1"/>
  <c r="AC59" i="1" s="1"/>
  <c r="W56" i="1" l="1"/>
  <c r="V56" i="1"/>
  <c r="W49" i="1"/>
  <c r="V49" i="1"/>
  <c r="W44" i="1"/>
  <c r="V44" i="1"/>
  <c r="W43" i="1"/>
  <c r="V43" i="1"/>
  <c r="W35" i="1"/>
  <c r="V35" i="1"/>
  <c r="W25" i="1"/>
  <c r="W24" i="1" s="1"/>
  <c r="V25" i="1"/>
  <c r="V24" i="1" s="1"/>
  <c r="W13" i="1"/>
  <c r="W3" i="1" s="1"/>
  <c r="V13" i="1"/>
  <c r="W4" i="1"/>
  <c r="V4" i="1"/>
  <c r="V3" i="1"/>
  <c r="R38" i="1" l="1"/>
  <c r="S36" i="1"/>
  <c r="S35" i="1"/>
  <c r="R34" i="1"/>
  <c r="S34" i="1" s="1"/>
  <c r="S32" i="1"/>
  <c r="S31" i="1"/>
  <c r="S30" i="1"/>
  <c r="S29" i="1"/>
  <c r="S28" i="1"/>
  <c r="Q27" i="1"/>
  <c r="P27" i="1"/>
  <c r="S27" i="1" s="1"/>
  <c r="S25" i="1"/>
  <c r="S24" i="1"/>
  <c r="S23" i="1"/>
  <c r="O22" i="1"/>
  <c r="S22" i="1" s="1"/>
  <c r="R20" i="1"/>
  <c r="P20" i="1"/>
  <c r="P38" i="1" s="1"/>
  <c r="S18" i="1"/>
  <c r="S17" i="1"/>
  <c r="S16" i="1"/>
  <c r="R16" i="1"/>
  <c r="S14" i="1"/>
  <c r="S13" i="1"/>
  <c r="S12" i="1"/>
  <c r="S11" i="1"/>
  <c r="S10" i="1"/>
  <c r="Q9" i="1"/>
  <c r="Q20" i="1" s="1"/>
  <c r="Q38" i="1" s="1"/>
  <c r="P9" i="1"/>
  <c r="S7" i="1"/>
  <c r="S6" i="1"/>
  <c r="S5" i="1"/>
  <c r="O4" i="1"/>
  <c r="O20" i="1" s="1"/>
  <c r="S20" i="1" l="1"/>
  <c r="O38" i="1"/>
  <c r="S38" i="1" s="1"/>
  <c r="S9" i="1"/>
  <c r="S4" i="1"/>
  <c r="L56" i="1" l="1"/>
  <c r="L59" i="1" s="1"/>
  <c r="K56" i="1"/>
  <c r="K59" i="1" s="1"/>
  <c r="L49" i="1"/>
  <c r="K49" i="1"/>
  <c r="L43" i="1"/>
  <c r="K43" i="1"/>
  <c r="L39" i="1"/>
  <c r="K39" i="1"/>
  <c r="L29" i="1"/>
  <c r="K29" i="1"/>
  <c r="L25" i="1"/>
  <c r="K25" i="1"/>
  <c r="L15" i="1"/>
  <c r="K15" i="1"/>
  <c r="L12" i="1"/>
  <c r="K12" i="1"/>
  <c r="L4" i="1"/>
  <c r="L22" i="1" s="1"/>
  <c r="L61" i="1" s="1"/>
  <c r="K4" i="1"/>
  <c r="K22" i="1" s="1"/>
  <c r="K61" i="1" s="1"/>
  <c r="G42" i="1" l="1"/>
  <c r="G46" i="1" s="1"/>
  <c r="F42" i="1"/>
  <c r="F46" i="1" s="1"/>
  <c r="G35" i="1"/>
  <c r="F35" i="1"/>
  <c r="G30" i="1"/>
  <c r="F30" i="1"/>
  <c r="C26" i="1"/>
  <c r="B26" i="1"/>
  <c r="G24" i="1"/>
  <c r="F24" i="1"/>
  <c r="F26" i="1" s="1"/>
  <c r="G14" i="1"/>
  <c r="G26" i="1" s="1"/>
  <c r="F14" i="1"/>
  <c r="C13" i="1"/>
  <c r="C28" i="1" s="1"/>
  <c r="B13" i="1"/>
  <c r="B28" i="1" s="1"/>
  <c r="F48" i="1" l="1"/>
  <c r="G48" i="1"/>
</calcChain>
</file>

<file path=xl/sharedStrings.xml><?xml version="1.0" encoding="utf-8"?>
<sst xmlns="http://schemas.openxmlformats.org/spreadsheetml/2006/main" count="2827" uniqueCount="208">
  <si>
    <t>MUNICIPIO DE SALAMANCA, GUANAJUATO.
ESTADO DE SITUACION FINANCIERA
AL 31 DE DICIEMBRE DEL 2020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</si>
  <si>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</si>
  <si>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</si>
  <si>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</si>
  <si>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</si>
  <si>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</si>
  <si>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</si>
  <si>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</si>
  <si>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</si>
  <si>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</si>
  <si>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</si>
  <si>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</si>
  <si>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</si>
  <si>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</si>
  <si>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</si>
  <si>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</si>
  <si>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</si>
  <si>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</si>
  <si>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</si>
  <si>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</si>
  <si>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Total de Activo Circulante</t>
  </si>
  <si>
    <t>Total de Pasivo Circulante</t>
  </si>
  <si>
    <t>Activo No Circulante</t>
  </si>
  <si>
    <t>Inversiones Financieras a Largo Plazo</t>
  </si>
  <si>
    <t>Pasivo No Circulante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</si>
  <si>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</si>
  <si>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</si>
  <si>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</si>
  <si>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</si>
  <si>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</si>
  <si>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</si>
  <si>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</si>
  <si>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</si>
  <si>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</si>
  <si>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</si>
  <si>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</si>
  <si>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</si>
  <si>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</si>
  <si>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Otros Activos no Circulantes</t>
  </si>
  <si>
    <t>Total de Pasivo No Circulante</t>
  </si>
  <si>
    <t>Total de Activo No Circulante</t>
  </si>
  <si>
    <t>Total del Pasivo</t>
  </si>
  <si>
    <t>Total Activo</t>
  </si>
  <si>
    <t>HACIENDA PÚBLICA/PATRIMONIO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</si>
  <si>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</si>
  <si>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</si>
  <si>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</si>
  <si>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</si>
  <si>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</si>
  <si>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</si>
  <si>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</si>
  <si>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</si>
  <si>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</si>
  <si>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</si>
  <si>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 Patrimonio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</si>
  <si>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</si>
  <si>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</si>
  <si>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</si>
  <si>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</si>
  <si>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MUNICIPIO DE SALAMANCA, GUANAJUATO.
ESTADO DE ACTIVIDADES
DEL 1 DE ENERO AL 31 DE DICIEMBRE DEL 2020</t>
  </si>
  <si>
    <t>INGRESOS Y OTROS BENEFICIOS</t>
  </si>
  <si>
    <t>Ingresos de Gestión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</si>
  <si>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</si>
  <si>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</si>
  <si>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</si>
  <si>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</si>
  <si>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</si>
  <si>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</si>
  <si>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</si>
  <si>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</si>
  <si>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</si>
  <si>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</si>
  <si>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</si>
  <si>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</si>
  <si>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</si>
  <si>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</si>
  <si>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</si>
  <si>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</si>
  <si>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</si>
  <si>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</si>
  <si>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</si>
  <si>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</si>
  <si>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</si>
  <si>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</si>
  <si>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</si>
  <si>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</si>
  <si>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</si>
  <si>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</si>
  <si>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</si>
  <si>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</si>
  <si>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</si>
  <si>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</si>
  <si>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</si>
  <si>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</si>
  <si>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</si>
  <si>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</si>
  <si>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</si>
  <si>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</si>
  <si>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</si>
  <si>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</si>
  <si>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</si>
  <si>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</si>
  <si>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</si>
  <si>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</si>
  <si>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</si>
  <si>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</si>
  <si>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</si>
  <si>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</si>
  <si>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</si>
  <si>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</si>
  <si>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</si>
  <si>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</si>
  <si>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</si>
  <si>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</si>
  <si>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MUNICIPIO DE SALAMANCA, GUANAJUATO.
ESTADO DE VARIACIÓN EN LA HACIENDA PÚBLICA
DEL 1 DE ENERO AL 31 DE DICIEMBRE DEL 2020</t>
  </si>
  <si>
    <t>Concepto</t>
  </si>
  <si>
    <t>Hacienda Pública / Patrimonio Contribuido</t>
  </si>
  <si>
    <t>Hacienda Pública / Patrimonio Generado de Ejercicios Anteriores</t>
  </si>
  <si>
    <t>Hacienda Pública / Patrimonio Generado de Ejercicio</t>
  </si>
  <si>
    <t>Exceso o Insuficiencia en la Actualización de la Hacienda Pública / Patrimonio</t>
  </si>
  <si>
    <t>Total</t>
  </si>
  <si>
    <t xml:space="preserve">Revalúos  </t>
  </si>
  <si>
    <t>Hacienda Pública / Patrimonio Neto Final de 2019</t>
  </si>
  <si>
    <t>Cambios en la Hacienda Pública / Patrimonio Contribuido Neto de 2020</t>
  </si>
  <si>
    <t>Variaciones de la Hacienda Pública / Patrimonio Generado Neto de 2020</t>
  </si>
  <si>
    <t>Cambios en el Exceso o Insuficiencia en la Actualización de la Hacienda Pública / Patrimonio Neto de 2020</t>
  </si>
  <si>
    <t>Hacienda Pública / Patrimonio Neto Final de 2020</t>
  </si>
  <si>
    <t>Bajo protesta de decir verdad declaramos que los Estados Financieros y sus notas, son razonablemente correctos y son responsabilidad del emisor.</t>
  </si>
  <si>
    <t>MUNICIPIO DE SALAMANCA, GUANAJUATO.
ESTADO DE CAMBIOS EN LA SITUACIÓN FINANCIERA
DEL 1 DE ENERO AL 31 DE DICIEMBRE DEL 2020</t>
  </si>
  <si>
    <t>Origen</t>
  </si>
  <si>
    <t>Aplicación</t>
  </si>
  <si>
    <t>Exceso o Insuficiencia en la Actualización de la Hacienda Pública/Patrimonio</t>
  </si>
  <si>
    <t>“Bajo protesta de decir verdad declaramos que los Estados Financieros y sus notas, son razonablemente correctos y son responsabilidad del emisor”.</t>
  </si>
  <si>
    <t>MUNICIPIO DE SALAMANCA, GUANAJUATO.
ESTADO DE FLUJOS DE EFECTIVO
DEL 1 DE ENERO AL 31 DE DICIEMBRE DEL 2020</t>
  </si>
  <si>
    <t>Flujo de Efectivo de las Actividades de Operación</t>
  </si>
  <si>
    <t>Participaciones y Aportaciones, Convenios, Incentivos Derivados de la Colaboración Fiscal y Fondos Distintos de Aportaciones</t>
  </si>
  <si>
    <t>Transferencias, Asignaciones y Subsidios y Subvenciones, y Pensiones y Jubilaciones</t>
  </si>
  <si>
    <t>XX</t>
  </si>
  <si>
    <t>Otros Orígenes de Operación</t>
  </si>
  <si>
    <t>xx</t>
  </si>
  <si>
    <t>Transferencias al resto del Sector Público</t>
  </si>
  <si>
    <t xml:space="preserve">Subsidios y Subvenciones </t>
  </si>
  <si>
    <t xml:space="preserve">Participaciones </t>
  </si>
  <si>
    <t>Otras Aplicaciones de Operación</t>
  </si>
  <si>
    <t>Flujo Neto de Efectivo por Actividades de Operación</t>
  </si>
  <si>
    <t>Flujo de Efectivo de las actividades de Inversión</t>
  </si>
  <si>
    <t>Otros Orígenes de Inversión</t>
  </si>
  <si>
    <t>1240-1250</t>
  </si>
  <si>
    <t>Otras Aplicaciones de Inversión</t>
  </si>
  <si>
    <t>Flujo Neto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</si>
  <si>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</si>
  <si>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</si>
  <si>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</si>
  <si>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</si>
  <si>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</si>
  <si>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</si>
  <si>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</si>
  <si>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Neto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</si>
  <si>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</si>
  <si>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</si>
  <si>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</si>
  <si>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3.1.1.2.0 MUNICIPIO DE SALAMANCA GUANAJUATO</t>
  </si>
  <si>
    <t>Estado de Actividades</t>
  </si>
  <si>
    <t xml:space="preserve">CMAPAS </t>
  </si>
  <si>
    <t>DIF</t>
  </si>
  <si>
    <t xml:space="preserve">                              INSTITUTO DE LA MUJER </t>
  </si>
  <si>
    <t xml:space="preserve">                                  INSADIS </t>
  </si>
  <si>
    <t xml:space="preserve">        SAPASVA </t>
  </si>
  <si>
    <t>Descentralizado 6</t>
  </si>
  <si>
    <t>Descentralizado 7</t>
  </si>
  <si>
    <t>Descentralizado 8</t>
  </si>
  <si>
    <t>Descentralizado 9</t>
  </si>
  <si>
    <t>Descentralizado 10</t>
  </si>
  <si>
    <t>Ingresos de la Gestión:</t>
  </si>
  <si>
    <t>Transferencias, Asignaciones, Subsidios Y Otras Ayudas</t>
  </si>
  <si>
    <t>Aumento por Insuficiencia de Estimaciones por Pérdida o Deterioro y Obsolescencia</t>
  </si>
  <si>
    <t>Estado de Situación Financiera</t>
  </si>
  <si>
    <t>Del 01 de Enero al 31 de Diciembre de 2020</t>
  </si>
  <si>
    <t>Al 31 de Diciembre de 2020</t>
  </si>
  <si>
    <t>Estado de Variación en la Hacienda Pública</t>
  </si>
  <si>
    <t>Estado de Cambios en la Situación Financiera</t>
  </si>
  <si>
    <t>Estado de Flujos de Efectivo</t>
  </si>
  <si>
    <t>2019</t>
  </si>
  <si>
    <t>Hacienda Pública / Patrimonio Contribuido Neto de 2018</t>
  </si>
  <si>
    <t>Hacienda Pública / Patrimonio Generado Neto de 2018</t>
  </si>
  <si>
    <t xml:space="preserve"> </t>
  </si>
  <si>
    <t>Exceso o Insuficiencia en la Actualización de la Hacienda
Pública / Patrimonio Neto de 2018</t>
  </si>
  <si>
    <t>Hacienda Pública / Patrimonio Neto Final de 2018</t>
  </si>
  <si>
    <t>Cambios en la Hacienda Pública / Patrimonio Contribuido Neto de 2019</t>
  </si>
  <si>
    <t>Variaciones de la Hacienda Pública / Patrimonio Neto de 2019</t>
  </si>
  <si>
    <t>Cambios en el Exceso o Insuficiencia en la Actualización
de la Hacienda Pública / Patrimonio Neto de 2019</t>
  </si>
  <si>
    <t>Hacienda Pública / Patrimonio Contribuido Neto de 2020</t>
  </si>
  <si>
    <t>Hacienda Pública / Patrimonio Generado Neto de 2020</t>
  </si>
  <si>
    <t>Exceso o Insuficiencia en la Actualización de la Hacienda Pública / Patrimonio Neto de 2020</t>
  </si>
  <si>
    <t>Variaciones de la Hacienda Pública / Patrimonio Neto de 2020</t>
  </si>
  <si>
    <t>Cambios en el Exceso o Insuficiencia en la Actualización
de la Hacienda Pública / Patrimonio Neto de 2020</t>
  </si>
  <si>
    <t>3.1.1.3.0 Instituciones Públicas de Seguridad Social</t>
  </si>
  <si>
    <t>Descentralizado 1</t>
  </si>
  <si>
    <t>Descentralizado 2</t>
  </si>
  <si>
    <t>Descentralizado 3</t>
  </si>
  <si>
    <t>Descentralizado 4</t>
  </si>
  <si>
    <t>Descentralizado 5</t>
  </si>
  <si>
    <t>3.1.2.0.0  Entidades Paramunicipales Empresariales No Financieras Con Participacion Estatal Mayoritaria</t>
  </si>
  <si>
    <t>3.2.2.0.0 Entidades Paramunicipales Empresariales Financieras Monetarias Con Participacion Estatal Mayoritaria</t>
  </si>
  <si>
    <t>3.2.3.0.0 Entidades Paraestatales Empresariales Financieras No Monetarias Con Participacion Estatal Mayoritaria</t>
  </si>
  <si>
    <t>Al 31 de Diciembre de 2019</t>
  </si>
  <si>
    <t>3.2.4.0.0 Fideicomisos Financieros Publicos Con Participacion Estatal Mayoritaria Participacion Estatal Mayoritaria</t>
  </si>
  <si>
    <t>Sector Paramunicipal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</si>
</sst>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_ ;\-#,##0.00\ "/>
    <numFmt numFmtId="165" formatCode="0_ ;\-0\ "/>
    <numFmt numFmtId="166" formatCode="#,##0.00_ ;[Red]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u/>
      <sz val="8"/>
      <color theme="0"/>
      <name val="Arial"/>
      <family val="2"/>
    </font>
    <font>
      <i/>
      <sz val="8"/>
      <color theme="0"/>
      <name val="Arial"/>
      <family val="2"/>
    </font>
    <font>
      <b/>
      <i/>
      <sz val="8"/>
      <color theme="0"/>
      <name val="Arial"/>
      <family val="2"/>
    </font>
    <font>
      <sz val="10"/>
      <color theme="1"/>
      <name val="Arial"/>
      <family val="2"/>
    </font>
    <font>
      <i/>
      <sz val="8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4000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76">
    <xf numFmtId="0" fontId="0" fillId="0" borderId="0" xfId="0"/>
    <xf numFmtId="0" fontId="7" fillId="0" borderId="1" xfId="2" applyFont="1" applyFill="1" applyBorder="1" applyAlignment="1" applyProtection="1">
      <alignment horizontal="left" vertical="top" wrapText="1"/>
      <protection locked="0"/>
    </xf>
    <xf numFmtId="0" fontId="8" fillId="0" borderId="2" xfId="2" applyFont="1" applyFill="1" applyBorder="1" applyAlignment="1" applyProtection="1">
      <alignment horizontal="center" vertical="center" wrapText="1"/>
      <protection locked="0"/>
    </xf>
    <xf numFmtId="0" fontId="7" fillId="0" borderId="2" xfId="2" applyNumberFormat="1" applyFont="1" applyFill="1" applyBorder="1" applyAlignment="1" applyProtection="1">
      <alignment horizontal="center" vertical="top"/>
      <protection locked="0"/>
    </xf>
    <xf numFmtId="0" fontId="7" fillId="0" borderId="2" xfId="2" applyFont="1" applyFill="1" applyBorder="1" applyAlignment="1" applyProtection="1">
      <alignment horizontal="left" vertical="top" wrapText="1"/>
      <protection locked="0"/>
    </xf>
    <xf numFmtId="0" fontId="8" fillId="0" borderId="3" xfId="2" applyFont="1" applyFill="1" applyBorder="1" applyAlignment="1" applyProtection="1">
      <alignment horizontal="center" vertical="center" wrapText="1"/>
      <protection locked="0"/>
    </xf>
    <xf numFmtId="0" fontId="7" fillId="0" borderId="4" xfId="2" applyFont="1" applyFill="1" applyBorder="1" applyAlignment="1" applyProtection="1">
      <alignment horizontal="left" vertical="top" wrapText="1"/>
      <protection locked="0"/>
    </xf>
    <xf numFmtId="0" fontId="7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2" applyNumberFormat="1" applyFont="1" applyFill="1" applyBorder="1" applyAlignment="1" applyProtection="1">
      <alignment horizontal="center" vertical="top"/>
      <protection locked="0"/>
    </xf>
    <xf numFmtId="0" fontId="7" fillId="0" borderId="0" xfId="2" applyFont="1" applyFill="1" applyBorder="1" applyAlignment="1" applyProtection="1">
      <alignment horizontal="left" vertical="top" wrapText="1"/>
      <protection locked="0"/>
    </xf>
    <xf numFmtId="0" fontId="7" fillId="0" borderId="5" xfId="2" applyFont="1" applyFill="1" applyBorder="1" applyAlignment="1" applyProtection="1">
      <alignment horizontal="center" vertical="center" wrapText="1"/>
      <protection locked="0"/>
    </xf>
    <xf numFmtId="0" fontId="7" fillId="0" borderId="4" xfId="2" applyFont="1" applyFill="1" applyBorder="1" applyAlignment="1" applyProtection="1">
      <alignment vertical="top" wrapText="1"/>
      <protection locked="0"/>
    </xf>
    <xf numFmtId="4" fontId="7" fillId="0" borderId="0" xfId="3" applyNumberFormat="1" applyFont="1" applyFill="1" applyBorder="1" applyAlignment="1" applyProtection="1">
      <alignment vertical="top" wrapText="1"/>
      <protection locked="0"/>
    </xf>
    <xf numFmtId="0" fontId="9" fillId="0" borderId="0" xfId="2" applyFont="1" applyFill="1" applyBorder="1" applyAlignment="1" applyProtection="1">
      <alignment vertical="top"/>
      <protection locked="0"/>
    </xf>
    <xf numFmtId="4" fontId="9" fillId="0" borderId="5" xfId="2" applyNumberFormat="1" applyFont="1" applyFill="1" applyBorder="1" applyAlignment="1" applyProtection="1">
      <alignment vertical="top"/>
      <protection locked="0"/>
    </xf>
    <xf numFmtId="0" fontId="9" fillId="0" borderId="4" xfId="2" applyFont="1" applyFill="1" applyBorder="1" applyAlignment="1" applyProtection="1">
      <alignment horizontal="left" vertical="top" wrapText="1"/>
      <protection locked="0"/>
    </xf>
    <xf numFmtId="4" fontId="9" fillId="0" borderId="0" xfId="3" applyNumberFormat="1" applyFont="1" applyFill="1" applyBorder="1" applyAlignment="1" applyProtection="1">
      <alignment vertical="top" wrapText="1"/>
      <protection locked="0"/>
    </xf>
    <xf numFmtId="0" fontId="9" fillId="0" borderId="0" xfId="2" applyNumberFormat="1" applyFont="1" applyFill="1" applyBorder="1" applyAlignment="1" applyProtection="1">
      <alignment horizontal="center" vertical="top"/>
      <protection locked="0"/>
    </xf>
    <xf numFmtId="0" fontId="9" fillId="0" borderId="0" xfId="2" applyFont="1" applyFill="1" applyBorder="1" applyAlignment="1" applyProtection="1">
      <alignment horizontal="left" vertical="top" wrapText="1"/>
      <protection locked="0"/>
    </xf>
    <xf numFmtId="4" fontId="9" fillId="0" borderId="5" xfId="3" applyNumberFormat="1" applyFont="1" applyFill="1" applyBorder="1" applyAlignment="1" applyProtection="1">
      <alignment vertical="top" wrapText="1"/>
      <protection locked="0"/>
    </xf>
    <xf numFmtId="0" fontId="10" fillId="0" borderId="4" xfId="2" applyFont="1" applyFill="1" applyBorder="1" applyAlignment="1" applyProtection="1">
      <alignment horizontal="left" vertical="top" wrapText="1"/>
      <protection locked="0"/>
    </xf>
    <xf numFmtId="0" fontId="10" fillId="0" borderId="0" xfId="2" applyFont="1" applyFill="1" applyBorder="1" applyAlignment="1" applyProtection="1">
      <alignment horizontal="left" vertical="top" wrapText="1"/>
      <protection locked="0"/>
    </xf>
    <xf numFmtId="4" fontId="7" fillId="0" borderId="5" xfId="2" applyNumberFormat="1" applyFont="1" applyFill="1" applyBorder="1" applyAlignment="1" applyProtection="1">
      <alignment vertical="top"/>
      <protection locked="0"/>
    </xf>
    <xf numFmtId="0" fontId="9" fillId="0" borderId="0" xfId="2" applyFont="1" applyFill="1" applyBorder="1" applyAlignment="1" applyProtection="1">
      <alignment horizontal="left" vertical="top"/>
      <protection locked="0"/>
    </xf>
    <xf numFmtId="0" fontId="11" fillId="0" borderId="0" xfId="2" applyFont="1" applyFill="1" applyBorder="1" applyAlignment="1" applyProtection="1">
      <alignment horizontal="left" vertical="top" wrapText="1"/>
      <protection locked="0"/>
    </xf>
    <xf numFmtId="0" fontId="9" fillId="0" borderId="0" xfId="2" applyFont="1" applyAlignment="1" applyProtection="1">
      <alignment vertical="top" wrapText="1"/>
      <protection locked="0"/>
    </xf>
    <xf numFmtId="4" fontId="9" fillId="0" borderId="0" xfId="2" applyNumberFormat="1" applyFont="1" applyAlignment="1" applyProtection="1">
      <alignment vertical="top"/>
      <protection locked="0"/>
    </xf>
    <xf numFmtId="4" fontId="7" fillId="0" borderId="5" xfId="3" applyNumberFormat="1" applyFont="1" applyFill="1" applyBorder="1" applyAlignment="1" applyProtection="1">
      <alignment vertical="top" wrapText="1"/>
      <protection locked="0"/>
    </xf>
    <xf numFmtId="0" fontId="9" fillId="0" borderId="4" xfId="2" applyFont="1" applyBorder="1" applyAlignment="1" applyProtection="1">
      <alignment vertical="top" wrapText="1"/>
      <protection locked="0"/>
    </xf>
    <xf numFmtId="0" fontId="9" fillId="0" borderId="4" xfId="2" applyFont="1" applyFill="1" applyBorder="1" applyAlignment="1" applyProtection="1">
      <alignment vertical="top"/>
      <protection locked="0"/>
    </xf>
    <xf numFmtId="164" fontId="9" fillId="0" borderId="0" xfId="3" applyNumberFormat="1" applyFont="1" applyFill="1" applyBorder="1" applyAlignment="1" applyProtection="1">
      <alignment vertical="top" wrapText="1"/>
      <protection locked="0"/>
    </xf>
    <xf numFmtId="164" fontId="7" fillId="0" borderId="0" xfId="3" applyNumberFormat="1" applyFont="1" applyFill="1" applyBorder="1" applyAlignment="1" applyProtection="1">
      <alignment vertical="top" wrapText="1"/>
      <protection locked="0"/>
    </xf>
    <xf numFmtId="0" fontId="12" fillId="0" borderId="0" xfId="2" applyNumberFormat="1" applyFont="1" applyFill="1" applyBorder="1" applyAlignment="1" applyProtection="1">
      <alignment horizontal="center" vertical="top"/>
      <protection locked="0"/>
    </xf>
    <xf numFmtId="4" fontId="9" fillId="0" borderId="0" xfId="2" applyNumberFormat="1" applyFont="1" applyBorder="1" applyAlignment="1" applyProtection="1">
      <alignment vertical="top"/>
      <protection locked="0"/>
    </xf>
    <xf numFmtId="0" fontId="9" fillId="0" borderId="0" xfId="2" applyFont="1" applyFill="1" applyBorder="1" applyAlignment="1" applyProtection="1">
      <alignment vertical="top" wrapText="1"/>
      <protection locked="0"/>
    </xf>
    <xf numFmtId="4" fontId="9" fillId="0" borderId="0" xfId="2" applyNumberFormat="1" applyFont="1" applyFill="1" applyBorder="1" applyAlignment="1" applyProtection="1">
      <alignment vertical="top"/>
      <protection locked="0"/>
    </xf>
    <xf numFmtId="0" fontId="9" fillId="0" borderId="0" xfId="2" applyFont="1" applyBorder="1" applyAlignment="1" applyProtection="1">
      <alignment vertical="top" wrapText="1"/>
      <protection locked="0"/>
    </xf>
    <xf numFmtId="0" fontId="9" fillId="0" borderId="6" xfId="2" applyFont="1" applyBorder="1" applyAlignment="1" applyProtection="1">
      <alignment vertical="top" wrapText="1"/>
      <protection locked="0"/>
    </xf>
    <xf numFmtId="0" fontId="9" fillId="0" borderId="7" xfId="2" applyFont="1" applyBorder="1" applyAlignment="1" applyProtection="1">
      <alignment vertical="top" wrapText="1"/>
      <protection locked="0"/>
    </xf>
    <xf numFmtId="4" fontId="9" fillId="0" borderId="7" xfId="2" applyNumberFormat="1" applyFont="1" applyBorder="1" applyAlignment="1" applyProtection="1">
      <alignment vertical="top"/>
      <protection locked="0"/>
    </xf>
    <xf numFmtId="4" fontId="9" fillId="0" borderId="8" xfId="2" applyNumberFormat="1" applyFont="1" applyBorder="1" applyAlignment="1" applyProtection="1">
      <alignment vertical="top"/>
      <protection locked="0"/>
    </xf>
    <xf numFmtId="0" fontId="13" fillId="0" borderId="0" xfId="2" applyFont="1" applyAlignment="1" applyProtection="1">
      <alignment horizontal="center" vertical="top" wrapText="1"/>
      <protection locked="0"/>
    </xf>
    <xf numFmtId="4" fontId="13" fillId="0" borderId="0" xfId="2" applyNumberFormat="1" applyFont="1" applyAlignment="1" applyProtection="1">
      <alignment horizontal="center" vertical="top"/>
      <protection locked="0"/>
    </xf>
    <xf numFmtId="4" fontId="0" fillId="0" borderId="0" xfId="0" applyNumberFormat="1"/>
    <xf numFmtId="4" fontId="9" fillId="0" borderId="7" xfId="2" applyNumberFormat="1" applyFont="1" applyFill="1" applyBorder="1" applyAlignment="1" applyProtection="1">
      <alignment vertical="top"/>
      <protection locked="0"/>
    </xf>
    <xf numFmtId="4" fontId="9" fillId="0" borderId="8" xfId="2" applyNumberFormat="1" applyFont="1" applyFill="1" applyBorder="1" applyAlignment="1" applyProtection="1">
      <alignment vertical="top"/>
      <protection locked="0"/>
    </xf>
    <xf numFmtId="0" fontId="9" fillId="0" borderId="1" xfId="2" applyNumberFormat="1" applyFont="1" applyFill="1" applyBorder="1" applyAlignment="1" applyProtection="1">
      <alignment horizontal="right" vertical="top"/>
      <protection locked="0"/>
    </xf>
    <xf numFmtId="0" fontId="7" fillId="0" borderId="0" xfId="2" applyFont="1" applyFill="1" applyBorder="1" applyAlignment="1" applyProtection="1">
      <alignment horizontal="left" vertical="center"/>
      <protection locked="0"/>
    </xf>
    <xf numFmtId="0" fontId="8" fillId="0" borderId="0" xfId="2" applyFont="1" applyFill="1" applyBorder="1" applyAlignment="1" applyProtection="1">
      <alignment horizontal="center" vertical="center"/>
      <protection locked="0"/>
    </xf>
    <xf numFmtId="0" fontId="8" fillId="0" borderId="5" xfId="2" applyFont="1" applyFill="1" applyBorder="1" applyAlignment="1" applyProtection="1">
      <alignment horizontal="center" vertical="center"/>
      <protection locked="0"/>
    </xf>
    <xf numFmtId="0" fontId="7" fillId="0" borderId="4" xfId="2" applyFont="1" applyFill="1" applyBorder="1" applyAlignment="1" applyProtection="1">
      <alignment horizontal="left" vertical="top"/>
      <protection locked="0"/>
    </xf>
    <xf numFmtId="0" fontId="7" fillId="0" borderId="0" xfId="2" applyFont="1" applyFill="1" applyBorder="1" applyAlignment="1" applyProtection="1">
      <alignment horizontal="left" vertical="top"/>
      <protection locked="0"/>
    </xf>
    <xf numFmtId="0" fontId="7" fillId="0" borderId="0" xfId="2" applyFont="1" applyFill="1" applyBorder="1" applyAlignment="1" applyProtection="1">
      <alignment horizontal="center" vertical="center"/>
      <protection locked="0"/>
    </xf>
    <xf numFmtId="0" fontId="7" fillId="0" borderId="5" xfId="2" applyFont="1" applyFill="1" applyBorder="1" applyAlignment="1" applyProtection="1">
      <alignment horizontal="center" vertical="center"/>
      <protection locked="0"/>
    </xf>
    <xf numFmtId="0" fontId="7" fillId="0" borderId="4" xfId="2" applyFont="1" applyFill="1" applyBorder="1" applyAlignment="1" applyProtection="1">
      <alignment vertical="top"/>
      <protection locked="0"/>
    </xf>
    <xf numFmtId="0" fontId="7" fillId="0" borderId="0" xfId="2" applyFont="1" applyFill="1" applyBorder="1" applyAlignment="1" applyProtection="1">
      <alignment vertical="top"/>
      <protection locked="0"/>
    </xf>
    <xf numFmtId="0" fontId="9" fillId="0" borderId="4" xfId="2" applyNumberFormat="1" applyFont="1" applyFill="1" applyBorder="1" applyAlignment="1" applyProtection="1">
      <alignment horizontal="right" vertical="top"/>
      <protection locked="0"/>
    </xf>
    <xf numFmtId="0" fontId="9" fillId="0" borderId="0" xfId="2" applyFont="1" applyFill="1" applyBorder="1" applyAlignment="1" applyProtection="1">
      <alignment horizontal="left" vertical="top" indent="1"/>
      <protection locked="0"/>
    </xf>
    <xf numFmtId="4" fontId="9" fillId="0" borderId="0" xfId="2" applyNumberFormat="1" applyFont="1" applyFill="1" applyBorder="1" applyProtection="1">
      <protection locked="0"/>
    </xf>
    <xf numFmtId="4" fontId="9" fillId="0" borderId="5" xfId="2" applyNumberFormat="1" applyFont="1" applyFill="1" applyBorder="1" applyProtection="1">
      <protection locked="0"/>
    </xf>
    <xf numFmtId="0" fontId="9" fillId="0" borderId="0" xfId="2" applyFont="1" applyFill="1" applyBorder="1" applyAlignment="1" applyProtection="1">
      <alignment horizontal="left" vertical="top" wrapText="1" indent="1"/>
      <protection locked="0"/>
    </xf>
    <xf numFmtId="4" fontId="9" fillId="0" borderId="0" xfId="2" applyNumberFormat="1" applyFont="1" applyFill="1" applyBorder="1" applyAlignment="1" applyProtection="1">
      <protection locked="0"/>
    </xf>
    <xf numFmtId="4" fontId="9" fillId="0" borderId="5" xfId="2" applyNumberFormat="1" applyFont="1" applyFill="1" applyBorder="1" applyAlignment="1" applyProtection="1">
      <protection locked="0"/>
    </xf>
    <xf numFmtId="0" fontId="11" fillId="0" borderId="4" xfId="2" applyFont="1" applyFill="1" applyBorder="1" applyAlignment="1" applyProtection="1">
      <alignment horizontal="left" vertical="top"/>
      <protection locked="0"/>
    </xf>
    <xf numFmtId="0" fontId="11" fillId="0" borderId="0" xfId="2" applyFont="1" applyFill="1" applyBorder="1" applyAlignment="1" applyProtection="1">
      <alignment horizontal="left" vertical="top"/>
      <protection locked="0"/>
    </xf>
    <xf numFmtId="4" fontId="7" fillId="0" borderId="0" xfId="3" applyNumberFormat="1" applyFont="1" applyFill="1" applyBorder="1" applyAlignment="1" applyProtection="1">
      <alignment vertical="top"/>
      <protection locked="0"/>
    </xf>
    <xf numFmtId="0" fontId="7" fillId="0" borderId="6" xfId="2" applyNumberFormat="1" applyFont="1" applyFill="1" applyBorder="1" applyAlignment="1" applyProtection="1">
      <alignment horizontal="right" vertical="top"/>
      <protection locked="0"/>
    </xf>
    <xf numFmtId="0" fontId="9" fillId="0" borderId="7" xfId="2" applyFont="1" applyFill="1" applyBorder="1" applyAlignment="1" applyProtection="1">
      <alignment horizontal="left" vertical="top"/>
      <protection locked="0"/>
    </xf>
    <xf numFmtId="0" fontId="7" fillId="2" borderId="12" xfId="2" applyFont="1" applyFill="1" applyBorder="1" applyAlignment="1">
      <alignment horizontal="center" vertical="center" wrapText="1"/>
    </xf>
    <xf numFmtId="165" fontId="7" fillId="2" borderId="12" xfId="3" applyNumberFormat="1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165" fontId="7" fillId="0" borderId="0" xfId="3" applyNumberFormat="1" applyFont="1" applyFill="1" applyBorder="1" applyAlignment="1">
      <alignment horizontal="center" vertical="center" wrapText="1"/>
    </xf>
    <xf numFmtId="165" fontId="7" fillId="0" borderId="5" xfId="3" applyNumberFormat="1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vertical="top" wrapText="1"/>
    </xf>
    <xf numFmtId="4" fontId="7" fillId="0" borderId="14" xfId="2" applyNumberFormat="1" applyFont="1" applyFill="1" applyBorder="1" applyProtection="1">
      <protection locked="0"/>
    </xf>
    <xf numFmtId="4" fontId="9" fillId="3" borderId="14" xfId="2" applyNumberFormat="1" applyFont="1" applyFill="1" applyBorder="1" applyProtection="1">
      <protection locked="0"/>
    </xf>
    <xf numFmtId="0" fontId="9" fillId="0" borderId="13" xfId="2" applyFont="1" applyFill="1" applyBorder="1" applyAlignment="1">
      <alignment horizontal="left" vertical="top" wrapText="1" indent="1"/>
    </xf>
    <xf numFmtId="4" fontId="9" fillId="0" borderId="14" xfId="2" applyNumberFormat="1" applyFont="1" applyFill="1" applyBorder="1" applyProtection="1">
      <protection locked="0"/>
    </xf>
    <xf numFmtId="4" fontId="7" fillId="3" borderId="14" xfId="2" applyNumberFormat="1" applyFont="1" applyFill="1" applyBorder="1" applyProtection="1">
      <protection locked="0"/>
    </xf>
    <xf numFmtId="4" fontId="9" fillId="3" borderId="14" xfId="2" applyNumberFormat="1" applyFont="1" applyFill="1" applyBorder="1" applyAlignment="1" applyProtection="1">
      <alignment vertical="top"/>
      <protection locked="0"/>
    </xf>
    <xf numFmtId="4" fontId="9" fillId="0" borderId="14" xfId="2" applyNumberFormat="1" applyFont="1" applyFill="1" applyBorder="1" applyAlignment="1" applyProtection="1">
      <alignment vertical="top"/>
      <protection locked="0"/>
    </xf>
    <xf numFmtId="0" fontId="7" fillId="0" borderId="13" xfId="2" applyFont="1" applyFill="1" applyBorder="1" applyAlignment="1">
      <alignment horizontal="left" vertical="top" wrapText="1"/>
    </xf>
    <xf numFmtId="0" fontId="7" fillId="0" borderId="15" xfId="2" applyFont="1" applyFill="1" applyBorder="1" applyAlignment="1">
      <alignment vertical="center" wrapText="1"/>
    </xf>
    <xf numFmtId="4" fontId="7" fillId="0" borderId="16" xfId="2" applyNumberFormat="1" applyFont="1" applyFill="1" applyBorder="1" applyAlignment="1" applyProtection="1">
      <alignment vertical="center"/>
      <protection locked="0"/>
    </xf>
    <xf numFmtId="0" fontId="9" fillId="0" borderId="10" xfId="2" applyFont="1" applyFill="1" applyBorder="1" applyAlignment="1">
      <alignment vertical="top" wrapText="1"/>
    </xf>
    <xf numFmtId="4" fontId="9" fillId="0" borderId="10" xfId="2" applyNumberFormat="1" applyFont="1" applyFill="1" applyBorder="1" applyAlignment="1">
      <alignment vertical="top"/>
    </xf>
    <xf numFmtId="0" fontId="14" fillId="4" borderId="0" xfId="0" applyFont="1" applyFill="1" applyBorder="1" applyAlignment="1">
      <alignment vertical="top"/>
    </xf>
    <xf numFmtId="0" fontId="15" fillId="0" borderId="0" xfId="2" applyFont="1" applyFill="1" applyBorder="1" applyAlignment="1" applyProtection="1">
      <alignment horizontal="right" vertical="top" wrapText="1"/>
      <protection locked="0"/>
    </xf>
    <xf numFmtId="4" fontId="15" fillId="0" borderId="0" xfId="2" applyNumberFormat="1" applyFont="1" applyFill="1" applyBorder="1" applyAlignment="1" applyProtection="1">
      <alignment vertical="top"/>
      <protection locked="0"/>
    </xf>
    <xf numFmtId="0" fontId="7" fillId="0" borderId="2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top" wrapText="1"/>
    </xf>
    <xf numFmtId="166" fontId="7" fillId="0" borderId="0" xfId="3" applyNumberFormat="1" applyFont="1" applyFill="1" applyBorder="1" applyAlignment="1" applyProtection="1">
      <alignment vertical="top" wrapText="1"/>
      <protection locked="0"/>
    </xf>
    <xf numFmtId="166" fontId="7" fillId="0" borderId="5" xfId="3" applyNumberFormat="1" applyFont="1" applyFill="1" applyBorder="1" applyAlignment="1" applyProtection="1">
      <alignment vertical="top" wrapText="1"/>
      <protection locked="0"/>
    </xf>
    <xf numFmtId="0" fontId="9" fillId="0" borderId="0" xfId="2" applyFont="1" applyFill="1" applyBorder="1" applyAlignment="1">
      <alignment horizontal="left" vertical="top" wrapText="1"/>
    </xf>
    <xf numFmtId="166" fontId="9" fillId="0" borderId="0" xfId="3" applyNumberFormat="1" applyFont="1" applyFill="1" applyBorder="1" applyAlignment="1" applyProtection="1">
      <alignment vertical="top" wrapText="1"/>
      <protection locked="0"/>
    </xf>
    <xf numFmtId="166" fontId="9" fillId="0" borderId="5" xfId="3" applyNumberFormat="1" applyFont="1" applyFill="1" applyBorder="1" applyAlignment="1" applyProtection="1">
      <alignment vertical="top" wrapText="1"/>
      <protection locked="0"/>
    </xf>
    <xf numFmtId="166" fontId="9" fillId="0" borderId="7" xfId="3" applyNumberFormat="1" applyFont="1" applyFill="1" applyBorder="1" applyAlignment="1" applyProtection="1">
      <alignment vertical="top" wrapText="1"/>
      <protection locked="0"/>
    </xf>
    <xf numFmtId="166" fontId="9" fillId="0" borderId="8" xfId="3" applyNumberFormat="1" applyFont="1" applyFill="1" applyBorder="1" applyAlignment="1" applyProtection="1">
      <alignment vertical="top" wrapText="1"/>
      <protection locked="0"/>
    </xf>
    <xf numFmtId="166" fontId="16" fillId="0" borderId="0" xfId="3" applyNumberFormat="1" applyFont="1" applyFill="1" applyBorder="1" applyAlignment="1" applyProtection="1">
      <alignment vertical="top" wrapText="1"/>
      <protection locked="0"/>
    </xf>
    <xf numFmtId="166" fontId="17" fillId="0" borderId="0" xfId="3" applyNumberFormat="1" applyFont="1" applyFill="1" applyBorder="1" applyAlignment="1" applyProtection="1">
      <alignment vertical="top" wrapText="1"/>
      <protection locked="0"/>
    </xf>
    <xf numFmtId="166" fontId="16" fillId="0" borderId="5" xfId="3" applyNumberFormat="1" applyFont="1" applyFill="1" applyBorder="1" applyAlignment="1" applyProtection="1">
      <alignment vertical="top" wrapText="1"/>
      <protection locked="0"/>
    </xf>
    <xf numFmtId="166" fontId="17" fillId="0" borderId="5" xfId="3" applyNumberFormat="1" applyFont="1" applyFill="1" applyBorder="1" applyAlignment="1" applyProtection="1">
      <alignment vertical="top" wrapText="1"/>
      <protection locked="0"/>
    </xf>
    <xf numFmtId="0" fontId="7" fillId="0" borderId="1" xfId="2" applyFont="1" applyFill="1" applyBorder="1" applyAlignment="1" applyProtection="1">
      <alignment horizontal="center" vertical="center"/>
    </xf>
    <xf numFmtId="0" fontId="7" fillId="0" borderId="4" xfId="2" applyFont="1" applyFill="1" applyBorder="1" applyAlignment="1">
      <alignment vertical="top" wrapText="1"/>
    </xf>
    <xf numFmtId="0" fontId="11" fillId="0" borderId="4" xfId="2" applyFont="1" applyFill="1" applyBorder="1" applyAlignment="1">
      <alignment vertical="top" wrapText="1"/>
    </xf>
    <xf numFmtId="0" fontId="9" fillId="0" borderId="4" xfId="2" applyFont="1" applyFill="1" applyBorder="1" applyAlignment="1">
      <alignment horizontal="left" vertical="top" wrapText="1"/>
    </xf>
    <xf numFmtId="0" fontId="9" fillId="0" borderId="4" xfId="2" applyFont="1" applyFill="1" applyBorder="1" applyAlignment="1">
      <alignment vertical="top" wrapText="1"/>
    </xf>
    <xf numFmtId="0" fontId="9" fillId="0" borderId="6" xfId="2" applyFont="1" applyFill="1" applyBorder="1" applyAlignment="1">
      <alignment horizontal="left" vertical="top" wrapText="1"/>
    </xf>
    <xf numFmtId="0" fontId="7" fillId="2" borderId="11" xfId="2" applyFont="1" applyFill="1" applyBorder="1" applyAlignment="1">
      <alignment horizontal="center" vertical="center" wrapText="1"/>
    </xf>
    <xf numFmtId="0" fontId="9" fillId="0" borderId="4" xfId="2" applyFont="1" applyFill="1" applyBorder="1" applyProtection="1">
      <protection locked="0"/>
    </xf>
    <xf numFmtId="0" fontId="9" fillId="0" borderId="0" xfId="2" applyFont="1" applyFill="1" applyBorder="1" applyProtection="1">
      <protection locked="0"/>
    </xf>
    <xf numFmtId="0" fontId="7" fillId="0" borderId="0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 wrapText="1"/>
    </xf>
    <xf numFmtId="0" fontId="7" fillId="0" borderId="0" xfId="2" applyFont="1" applyFill="1" applyBorder="1" applyAlignment="1" applyProtection="1">
      <alignment horizontal="center" vertical="top" wrapText="1"/>
      <protection locked="0"/>
    </xf>
    <xf numFmtId="0" fontId="7" fillId="0" borderId="5" xfId="2" applyFont="1" applyFill="1" applyBorder="1" applyAlignment="1" applyProtection="1">
      <alignment horizontal="center" vertical="top" wrapText="1"/>
      <protection locked="0"/>
    </xf>
    <xf numFmtId="0" fontId="7" fillId="0" borderId="0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 wrapText="1" indent="1"/>
    </xf>
    <xf numFmtId="4" fontId="7" fillId="0" borderId="0" xfId="2" applyNumberFormat="1" applyFont="1" applyFill="1" applyBorder="1" applyAlignment="1" applyProtection="1">
      <alignment vertical="top" wrapText="1"/>
      <protection locked="0"/>
    </xf>
    <xf numFmtId="4" fontId="7" fillId="0" borderId="5" xfId="2" applyNumberFormat="1" applyFont="1" applyFill="1" applyBorder="1" applyAlignment="1" applyProtection="1">
      <alignment vertical="top" wrapText="1"/>
      <protection locked="0"/>
    </xf>
    <xf numFmtId="0" fontId="12" fillId="0" borderId="4" xfId="2" applyFont="1" applyFill="1" applyBorder="1" applyProtection="1">
      <protection locked="0"/>
    </xf>
    <xf numFmtId="4" fontId="9" fillId="0" borderId="0" xfId="2" applyNumberFormat="1" applyFont="1" applyFill="1" applyBorder="1" applyAlignment="1" applyProtection="1">
      <alignment vertical="top" wrapText="1"/>
      <protection locked="0"/>
    </xf>
    <xf numFmtId="4" fontId="9" fillId="0" borderId="5" xfId="2" applyNumberFormat="1" applyFont="1" applyFill="1" applyBorder="1" applyAlignment="1" applyProtection="1">
      <alignment vertical="top" wrapText="1"/>
      <protection locked="0"/>
    </xf>
    <xf numFmtId="0" fontId="11" fillId="0" borderId="4" xfId="2" applyFont="1" applyFill="1" applyBorder="1" applyAlignment="1">
      <alignment vertical="top"/>
    </xf>
    <xf numFmtId="0" fontId="7" fillId="0" borderId="4" xfId="2" applyFont="1" applyFill="1" applyBorder="1" applyAlignment="1">
      <alignment vertical="top"/>
    </xf>
    <xf numFmtId="0" fontId="9" fillId="0" borderId="0" xfId="2" applyFont="1" applyFill="1" applyBorder="1" applyAlignment="1">
      <alignment horizontal="left" vertical="top" wrapText="1" indent="1"/>
    </xf>
    <xf numFmtId="0" fontId="9" fillId="0" borderId="6" xfId="2" applyFont="1" applyFill="1" applyBorder="1" applyProtection="1">
      <protection locked="0"/>
    </xf>
    <xf numFmtId="0" fontId="9" fillId="0" borderId="7" xfId="2" applyFont="1" applyFill="1" applyBorder="1" applyProtection="1">
      <protection locked="0"/>
    </xf>
    <xf numFmtId="0" fontId="9" fillId="0" borderId="7" xfId="2" applyFont="1" applyFill="1" applyBorder="1" applyAlignment="1">
      <alignment vertical="top" wrapText="1"/>
    </xf>
    <xf numFmtId="4" fontId="9" fillId="0" borderId="8" xfId="2" applyNumberFormat="1" applyFont="1" applyFill="1" applyBorder="1" applyAlignment="1">
      <alignment vertical="top"/>
    </xf>
    <xf numFmtId="0" fontId="5" fillId="4" borderId="0" xfId="0" applyFont="1" applyFill="1" applyBorder="1"/>
    <xf numFmtId="0" fontId="21" fillId="0" borderId="17" xfId="0" applyFont="1" applyBorder="1"/>
    <xf numFmtId="0" fontId="9" fillId="0" borderId="1" xfId="2" applyFont="1" applyBorder="1" applyAlignment="1" applyProtection="1">
      <alignment vertical="top"/>
      <protection locked="0"/>
    </xf>
    <xf numFmtId="0" fontId="7" fillId="0" borderId="2" xfId="2" applyFont="1" applyBorder="1" applyAlignment="1" applyProtection="1">
      <alignment horizontal="left" vertical="center"/>
      <protection locked="0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8" fillId="0" borderId="3" xfId="2" applyFont="1" applyBorder="1" applyAlignment="1" applyProtection="1">
      <alignment horizontal="center" vertical="center" wrapText="1"/>
      <protection locked="0"/>
    </xf>
    <xf numFmtId="0" fontId="22" fillId="4" borderId="0" xfId="2" applyFont="1" applyFill="1" applyBorder="1" applyAlignment="1" applyProtection="1">
      <alignment horizontal="center" vertical="center" wrapText="1"/>
      <protection locked="0"/>
    </xf>
    <xf numFmtId="0" fontId="21" fillId="0" borderId="18" xfId="0" applyFont="1" applyBorder="1"/>
    <xf numFmtId="0" fontId="7" fillId="0" borderId="4" xfId="2" applyFont="1" applyBorder="1" applyAlignment="1" applyProtection="1">
      <alignment horizontal="left" vertical="top"/>
      <protection locked="0"/>
    </xf>
    <xf numFmtId="0" fontId="7" fillId="0" borderId="0" xfId="2" applyFont="1" applyAlignment="1" applyProtection="1">
      <alignment horizontal="left" vertical="top"/>
      <protection locked="0"/>
    </xf>
    <xf numFmtId="0" fontId="21" fillId="0" borderId="4" xfId="0" applyFont="1" applyBorder="1" applyProtection="1">
      <protection locked="0"/>
    </xf>
    <xf numFmtId="0" fontId="21" fillId="0" borderId="5" xfId="0" applyFont="1" applyBorder="1" applyProtection="1">
      <protection locked="0"/>
    </xf>
    <xf numFmtId="0" fontId="12" fillId="4" borderId="0" xfId="0" applyFont="1" applyFill="1" applyBorder="1" applyProtection="1">
      <protection locked="0"/>
    </xf>
    <xf numFmtId="0" fontId="7" fillId="0" borderId="4" xfId="2" applyFont="1" applyBorder="1" applyAlignment="1" applyProtection="1">
      <alignment vertical="top"/>
      <protection locked="0"/>
    </xf>
    <xf numFmtId="0" fontId="7" fillId="0" borderId="0" xfId="2" applyFont="1" applyAlignment="1" applyProtection="1">
      <alignment vertical="top"/>
      <protection locked="0"/>
    </xf>
    <xf numFmtId="4" fontId="19" fillId="0" borderId="0" xfId="4" applyNumberFormat="1" applyFont="1" applyFill="1" applyBorder="1" applyAlignment="1" applyProtection="1">
      <alignment vertical="top" wrapText="1"/>
      <protection locked="0"/>
    </xf>
    <xf numFmtId="4" fontId="19" fillId="0" borderId="5" xfId="4" applyNumberFormat="1" applyFont="1" applyFill="1" applyBorder="1" applyAlignment="1" applyProtection="1">
      <alignment vertical="top" wrapText="1"/>
      <protection locked="0"/>
    </xf>
    <xf numFmtId="4" fontId="7" fillId="0" borderId="5" xfId="3" applyNumberFormat="1" applyFont="1" applyBorder="1" applyAlignment="1" applyProtection="1">
      <alignment vertical="top" wrapText="1"/>
      <protection locked="0"/>
    </xf>
    <xf numFmtId="4" fontId="7" fillId="0" borderId="4" xfId="3" applyNumberFormat="1" applyFont="1" applyFill="1" applyBorder="1" applyAlignment="1" applyProtection="1">
      <alignment vertical="top"/>
      <protection locked="0"/>
    </xf>
    <xf numFmtId="4" fontId="7" fillId="0" borderId="5" xfId="3" applyNumberFormat="1" applyFont="1" applyFill="1" applyBorder="1" applyAlignment="1" applyProtection="1">
      <alignment vertical="top"/>
      <protection locked="0"/>
    </xf>
    <xf numFmtId="4" fontId="7" fillId="0" borderId="4" xfId="3" applyNumberFormat="1" applyFont="1" applyBorder="1" applyAlignment="1" applyProtection="1">
      <alignment vertical="top" wrapText="1"/>
      <protection locked="0"/>
    </xf>
    <xf numFmtId="4" fontId="16" fillId="4" borderId="0" xfId="3" applyNumberFormat="1" applyFont="1" applyFill="1" applyBorder="1" applyAlignment="1" applyProtection="1">
      <alignment vertical="top" wrapText="1"/>
      <protection locked="0"/>
    </xf>
    <xf numFmtId="0" fontId="9" fillId="0" borderId="4" xfId="2" applyFont="1" applyBorder="1" applyAlignment="1" applyProtection="1">
      <alignment vertical="top"/>
      <protection locked="0"/>
    </xf>
    <xf numFmtId="0" fontId="9" fillId="0" borderId="0" xfId="2" applyFont="1" applyAlignment="1" applyProtection="1">
      <alignment horizontal="left" vertical="top"/>
      <protection locked="0"/>
    </xf>
    <xf numFmtId="4" fontId="6" fillId="0" borderId="0" xfId="2" applyNumberFormat="1" applyFont="1" applyFill="1" applyBorder="1" applyProtection="1">
      <protection locked="0"/>
    </xf>
    <xf numFmtId="4" fontId="6" fillId="0" borderId="5" xfId="2" applyNumberFormat="1" applyFont="1" applyFill="1" applyBorder="1" applyProtection="1">
      <protection locked="0"/>
    </xf>
    <xf numFmtId="4" fontId="9" fillId="0" borderId="5" xfId="3" applyNumberFormat="1" applyFont="1" applyBorder="1" applyAlignment="1" applyProtection="1">
      <alignment vertical="top" wrapText="1"/>
      <protection locked="0"/>
    </xf>
    <xf numFmtId="4" fontId="9" fillId="0" borderId="4" xfId="2" applyNumberFormat="1" applyFont="1" applyFill="1" applyBorder="1" applyAlignment="1" applyProtection="1">
      <protection locked="0"/>
    </xf>
    <xf numFmtId="4" fontId="9" fillId="0" borderId="4" xfId="3" applyNumberFormat="1" applyFont="1" applyBorder="1" applyAlignment="1" applyProtection="1">
      <alignment vertical="top" wrapText="1"/>
      <protection locked="0"/>
    </xf>
    <xf numFmtId="4" fontId="12" fillId="4" borderId="0" xfId="3" applyNumberFormat="1" applyFont="1" applyFill="1" applyBorder="1" applyAlignment="1" applyProtection="1">
      <alignment vertical="top" wrapText="1"/>
      <protection locked="0"/>
    </xf>
    <xf numFmtId="0" fontId="0" fillId="0" borderId="0" xfId="0" applyFont="1"/>
    <xf numFmtId="4" fontId="6" fillId="0" borderId="0" xfId="2" applyNumberFormat="1" applyFont="1" applyFill="1" applyBorder="1" applyAlignment="1" applyProtection="1">
      <protection locked="0"/>
    </xf>
    <xf numFmtId="4" fontId="6" fillId="0" borderId="5" xfId="2" applyNumberFormat="1" applyFont="1" applyFill="1" applyBorder="1" applyAlignment="1" applyProtection="1">
      <protection locked="0"/>
    </xf>
    <xf numFmtId="0" fontId="11" fillId="0" borderId="4" xfId="2" applyFont="1" applyBorder="1" applyAlignment="1" applyProtection="1">
      <alignment horizontal="left" vertical="top"/>
      <protection locked="0"/>
    </xf>
    <xf numFmtId="0" fontId="11" fillId="0" borderId="0" xfId="2" applyFont="1" applyAlignment="1" applyProtection="1">
      <alignment horizontal="left" vertical="top"/>
      <protection locked="0"/>
    </xf>
    <xf numFmtId="4" fontId="19" fillId="0" borderId="5" xfId="2" applyNumberFormat="1" applyFont="1" applyFill="1" applyBorder="1" applyAlignment="1" applyProtection="1">
      <alignment vertical="top"/>
      <protection locked="0"/>
    </xf>
    <xf numFmtId="0" fontId="4" fillId="0" borderId="0" xfId="0" applyFont="1"/>
    <xf numFmtId="0" fontId="2" fillId="4" borderId="0" xfId="0" applyFont="1" applyFill="1" applyBorder="1"/>
    <xf numFmtId="4" fontId="19" fillId="0" borderId="0" xfId="4" applyNumberFormat="1" applyFont="1" applyFill="1" applyBorder="1" applyAlignment="1" applyProtection="1">
      <alignment vertical="top"/>
      <protection locked="0"/>
    </xf>
    <xf numFmtId="0" fontId="19" fillId="0" borderId="0" xfId="2" applyFont="1" applyFill="1" applyBorder="1" applyAlignment="1" applyProtection="1">
      <alignment horizontal="center" vertical="center"/>
      <protection locked="0"/>
    </xf>
    <xf numFmtId="0" fontId="19" fillId="0" borderId="5" xfId="2" applyFont="1" applyFill="1" applyBorder="1" applyAlignment="1" applyProtection="1">
      <alignment horizontal="center" vertical="center"/>
      <protection locked="0"/>
    </xf>
    <xf numFmtId="0" fontId="7" fillId="0" borderId="4" xfId="2" applyFont="1" applyFill="1" applyBorder="1" applyAlignment="1" applyProtection="1">
      <alignment horizontal="center" vertical="center"/>
      <protection locked="0"/>
    </xf>
    <xf numFmtId="0" fontId="10" fillId="0" borderId="4" xfId="2" applyFont="1" applyBorder="1" applyAlignment="1" applyProtection="1">
      <alignment vertical="top"/>
      <protection locked="0"/>
    </xf>
    <xf numFmtId="0" fontId="10" fillId="0" borderId="0" xfId="2" applyFont="1" applyAlignment="1" applyProtection="1">
      <alignment horizontal="left" vertical="top"/>
      <protection locked="0"/>
    </xf>
    <xf numFmtId="4" fontId="10" fillId="0" borderId="5" xfId="3" applyNumberFormat="1" applyFont="1" applyBorder="1" applyAlignment="1" applyProtection="1">
      <alignment vertical="top" wrapText="1"/>
      <protection locked="0"/>
    </xf>
    <xf numFmtId="4" fontId="10" fillId="0" borderId="4" xfId="3" applyNumberFormat="1" applyFont="1" applyBorder="1" applyAlignment="1" applyProtection="1">
      <alignment vertical="top" wrapText="1"/>
      <protection locked="0"/>
    </xf>
    <xf numFmtId="4" fontId="23" fillId="4" borderId="0" xfId="3" applyNumberFormat="1" applyFont="1" applyFill="1" applyBorder="1" applyAlignment="1" applyProtection="1">
      <alignment vertical="top" wrapText="1"/>
      <protection locked="0"/>
    </xf>
    <xf numFmtId="4" fontId="11" fillId="0" borderId="5" xfId="3" applyNumberFormat="1" applyFont="1" applyBorder="1" applyAlignment="1" applyProtection="1">
      <alignment vertical="top" wrapText="1"/>
      <protection locked="0"/>
    </xf>
    <xf numFmtId="4" fontId="11" fillId="0" borderId="4" xfId="3" applyNumberFormat="1" applyFont="1" applyBorder="1" applyAlignment="1" applyProtection="1">
      <alignment vertical="top" wrapText="1"/>
      <protection locked="0"/>
    </xf>
    <xf numFmtId="4" fontId="24" fillId="4" borderId="0" xfId="3" applyNumberFormat="1" applyFont="1" applyFill="1" applyBorder="1" applyAlignment="1" applyProtection="1">
      <alignment vertical="top" wrapText="1"/>
      <protection locked="0"/>
    </xf>
    <xf numFmtId="0" fontId="21" fillId="0" borderId="19" xfId="0" applyFont="1" applyBorder="1"/>
    <xf numFmtId="0" fontId="9" fillId="0" borderId="6" xfId="2" applyFont="1" applyBorder="1" applyAlignment="1" applyProtection="1">
      <alignment vertical="top"/>
      <protection locked="0"/>
    </xf>
    <xf numFmtId="0" fontId="9" fillId="0" borderId="7" xfId="2" applyFont="1" applyBorder="1" applyAlignment="1" applyProtection="1">
      <alignment horizontal="left" vertical="top"/>
      <protection locked="0"/>
    </xf>
    <xf numFmtId="4" fontId="9" fillId="0" borderId="6" xfId="3" applyNumberFormat="1" applyFont="1" applyBorder="1" applyAlignment="1" applyProtection="1">
      <alignment vertical="top" wrapText="1"/>
      <protection locked="0"/>
    </xf>
    <xf numFmtId="4" fontId="9" fillId="0" borderId="8" xfId="3" applyNumberFormat="1" applyFont="1" applyBorder="1" applyAlignment="1" applyProtection="1">
      <alignment vertical="top" wrapText="1"/>
      <protection locked="0"/>
    </xf>
    <xf numFmtId="0" fontId="21" fillId="0" borderId="0" xfId="0" applyFont="1"/>
    <xf numFmtId="0" fontId="8" fillId="0" borderId="17" xfId="2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/>
    <xf numFmtId="0" fontId="8" fillId="0" borderId="4" xfId="2" applyFont="1" applyBorder="1" applyAlignment="1" applyProtection="1">
      <alignment horizontal="center" vertical="center" wrapText="1"/>
      <protection locked="0"/>
    </xf>
    <xf numFmtId="0" fontId="8" fillId="0" borderId="5" xfId="2" applyFont="1" applyBorder="1" applyAlignment="1" applyProtection="1">
      <alignment horizontal="center" vertical="center" wrapText="1"/>
      <protection locked="0"/>
    </xf>
    <xf numFmtId="0" fontId="0" fillId="0" borderId="18" xfId="0" applyBorder="1"/>
    <xf numFmtId="0" fontId="0" fillId="0" borderId="4" xfId="0" applyBorder="1" applyAlignment="1"/>
    <xf numFmtId="0" fontId="7" fillId="0" borderId="0" xfId="2" applyFont="1" applyBorder="1" applyAlignment="1" applyProtection="1">
      <alignment vertical="top"/>
      <protection locked="0"/>
    </xf>
    <xf numFmtId="0" fontId="21" fillId="0" borderId="4" xfId="0" applyFont="1" applyBorder="1" applyAlignment="1" applyProtection="1">
      <alignment horizontal="right"/>
      <protection locked="0"/>
    </xf>
    <xf numFmtId="0" fontId="21" fillId="0" borderId="5" xfId="0" applyFont="1" applyBorder="1" applyAlignment="1" applyProtection="1">
      <alignment horizontal="right"/>
      <protection locked="0"/>
    </xf>
    <xf numFmtId="0" fontId="12" fillId="4" borderId="0" xfId="0" applyFont="1" applyFill="1" applyBorder="1" applyAlignment="1" applyProtection="1">
      <alignment horizontal="right"/>
      <protection locked="0"/>
    </xf>
    <xf numFmtId="0" fontId="0" fillId="0" borderId="0" xfId="0" applyBorder="1"/>
    <xf numFmtId="0" fontId="9" fillId="0" borderId="0" xfId="2" applyFont="1" applyBorder="1" applyAlignment="1" applyProtection="1">
      <alignment vertical="top"/>
      <protection locked="0"/>
    </xf>
    <xf numFmtId="4" fontId="9" fillId="0" borderId="18" xfId="3" applyNumberFormat="1" applyFont="1" applyBorder="1" applyAlignment="1" applyProtection="1">
      <alignment vertical="top" wrapText="1"/>
      <protection locked="0"/>
    </xf>
    <xf numFmtId="0" fontId="10" fillId="0" borderId="0" xfId="2" applyFont="1" applyBorder="1" applyAlignment="1" applyProtection="1">
      <alignment vertical="top"/>
      <protection locked="0"/>
    </xf>
    <xf numFmtId="0" fontId="21" fillId="0" borderId="18" xfId="0" applyFont="1" applyBorder="1" applyAlignment="1" applyProtection="1">
      <alignment horizontal="right"/>
      <protection locked="0"/>
    </xf>
    <xf numFmtId="4" fontId="10" fillId="0" borderId="18" xfId="3" applyNumberFormat="1" applyFont="1" applyBorder="1" applyAlignment="1" applyProtection="1">
      <alignment vertical="top" wrapText="1"/>
      <protection locked="0"/>
    </xf>
    <xf numFmtId="4" fontId="7" fillId="0" borderId="18" xfId="3" applyNumberFormat="1" applyFont="1" applyBorder="1" applyAlignment="1" applyProtection="1">
      <alignment vertical="top" wrapText="1"/>
      <protection locked="0"/>
    </xf>
    <xf numFmtId="0" fontId="0" fillId="0" borderId="6" xfId="0" applyBorder="1" applyAlignment="1"/>
    <xf numFmtId="0" fontId="0" fillId="0" borderId="7" xfId="0" applyBorder="1" applyAlignment="1"/>
    <xf numFmtId="0" fontId="0" fillId="0" borderId="6" xfId="0" applyBorder="1"/>
    <xf numFmtId="0" fontId="0" fillId="0" borderId="8" xfId="0" applyBorder="1"/>
    <xf numFmtId="0" fontId="0" fillId="0" borderId="19" xfId="0" applyBorder="1"/>
    <xf numFmtId="0" fontId="7" fillId="0" borderId="4" xfId="2" applyFont="1" applyBorder="1" applyAlignment="1" applyProtection="1">
      <alignment horizontal="center" vertical="center" wrapText="1"/>
      <protection locked="0"/>
    </xf>
    <xf numFmtId="0" fontId="7" fillId="0" borderId="5" xfId="2" applyFont="1" applyBorder="1" applyAlignment="1" applyProtection="1">
      <alignment horizontal="center" vertical="center" wrapText="1"/>
      <protection locked="0"/>
    </xf>
    <xf numFmtId="0" fontId="16" fillId="4" borderId="0" xfId="2" applyFont="1" applyFill="1" applyBorder="1" applyAlignment="1" applyProtection="1">
      <alignment horizontal="center" vertical="center" wrapText="1"/>
      <protection locked="0"/>
    </xf>
    <xf numFmtId="0" fontId="26" fillId="0" borderId="18" xfId="0" applyFont="1" applyBorder="1"/>
    <xf numFmtId="0" fontId="27" fillId="0" borderId="4" xfId="0" applyFont="1" applyBorder="1" applyAlignment="1"/>
    <xf numFmtId="0" fontId="11" fillId="0" borderId="0" xfId="2" applyFont="1" applyBorder="1" applyAlignment="1" applyProtection="1">
      <alignment vertical="top"/>
      <protection locked="0"/>
    </xf>
    <xf numFmtId="0" fontId="27" fillId="0" borderId="0" xfId="0" applyFont="1"/>
    <xf numFmtId="0" fontId="28" fillId="4" borderId="0" xfId="0" applyFont="1" applyFill="1" applyBorder="1"/>
    <xf numFmtId="4" fontId="27" fillId="0" borderId="0" xfId="0" applyNumberFormat="1" applyFont="1"/>
    <xf numFmtId="0" fontId="11" fillId="0" borderId="4" xfId="2" applyFont="1" applyBorder="1" applyAlignment="1" applyProtection="1">
      <alignment vertical="top"/>
      <protection locked="0"/>
    </xf>
    <xf numFmtId="4" fontId="9" fillId="0" borderId="6" xfId="2" applyNumberFormat="1" applyFont="1" applyBorder="1" applyAlignment="1" applyProtection="1">
      <alignment vertical="top"/>
      <protection locked="0"/>
    </xf>
    <xf numFmtId="4" fontId="12" fillId="4" borderId="0" xfId="2" applyNumberFormat="1" applyFont="1" applyFill="1" applyBorder="1" applyAlignment="1" applyProtection="1">
      <alignment vertical="top"/>
      <protection locked="0"/>
    </xf>
    <xf numFmtId="4" fontId="3" fillId="0" borderId="0" xfId="0" applyNumberFormat="1" applyFont="1"/>
    <xf numFmtId="4" fontId="5" fillId="4" borderId="0" xfId="0" applyNumberFormat="1" applyFont="1" applyFill="1" applyBorder="1"/>
    <xf numFmtId="0" fontId="12" fillId="0" borderId="0" xfId="0" applyFont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right" vertical="top"/>
      <protection locked="0"/>
    </xf>
    <xf numFmtId="0" fontId="7" fillId="2" borderId="17" xfId="2" applyFont="1" applyFill="1" applyBorder="1" applyAlignment="1" applyProtection="1">
      <alignment vertical="center" wrapText="1"/>
      <protection locked="0"/>
    </xf>
    <xf numFmtId="0" fontId="7" fillId="2" borderId="17" xfId="2" applyFont="1" applyFill="1" applyBorder="1" applyAlignment="1" applyProtection="1">
      <alignment horizontal="center" vertical="center"/>
      <protection locked="0"/>
    </xf>
    <xf numFmtId="0" fontId="7" fillId="2" borderId="1" xfId="2" applyFont="1" applyFill="1" applyBorder="1" applyAlignment="1" applyProtection="1">
      <alignment horizontal="center" vertical="center"/>
      <protection locked="0"/>
    </xf>
    <xf numFmtId="0" fontId="7" fillId="2" borderId="3" xfId="2" applyFont="1" applyFill="1" applyBorder="1" applyAlignment="1" applyProtection="1">
      <alignment horizontal="center" vertical="center"/>
      <protection locked="0"/>
    </xf>
    <xf numFmtId="0" fontId="7" fillId="2" borderId="18" xfId="2" applyFont="1" applyFill="1" applyBorder="1" applyAlignment="1" applyProtection="1">
      <alignment vertical="center" wrapText="1"/>
      <protection locked="0"/>
    </xf>
    <xf numFmtId="0" fontId="7" fillId="2" borderId="18" xfId="2" applyFont="1" applyFill="1" applyBorder="1" applyAlignment="1" applyProtection="1">
      <alignment horizontal="center" vertical="center"/>
      <protection locked="0"/>
    </xf>
    <xf numFmtId="0" fontId="7" fillId="2" borderId="4" xfId="2" applyFont="1" applyFill="1" applyBorder="1" applyAlignment="1" applyProtection="1">
      <alignment horizontal="center" vertical="center"/>
      <protection locked="0"/>
    </xf>
    <xf numFmtId="0" fontId="7" fillId="2" borderId="5" xfId="2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7" fillId="2" borderId="19" xfId="2" applyFont="1" applyFill="1" applyBorder="1" applyAlignment="1" applyProtection="1">
      <alignment vertical="center" wrapText="1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7" fillId="2" borderId="19" xfId="2" applyFont="1" applyFill="1" applyBorder="1" applyAlignment="1" applyProtection="1">
      <alignment horizontal="center" vertical="center"/>
      <protection locked="0"/>
    </xf>
    <xf numFmtId="0" fontId="9" fillId="2" borderId="18" xfId="2" applyFont="1" applyFill="1" applyBorder="1" applyAlignment="1">
      <alignment horizontal="center" vertical="center" wrapText="1"/>
    </xf>
    <xf numFmtId="165" fontId="9" fillId="2" borderId="18" xfId="3" applyNumberFormat="1" applyFont="1" applyFill="1" applyBorder="1" applyAlignment="1">
      <alignment horizontal="center" vertical="center" wrapText="1"/>
    </xf>
    <xf numFmtId="0" fontId="7" fillId="2" borderId="6" xfId="2" applyFont="1" applyFill="1" applyBorder="1" applyAlignment="1" applyProtection="1">
      <alignment horizontal="center" vertical="center"/>
      <protection locked="0"/>
    </xf>
    <xf numFmtId="0" fontId="7" fillId="2" borderId="8" xfId="2" applyFont="1" applyFill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left" vertical="top"/>
      <protection locked="0"/>
    </xf>
    <xf numFmtId="0" fontId="7" fillId="0" borderId="4" xfId="2" applyFont="1" applyBorder="1" applyAlignment="1" applyProtection="1">
      <alignment horizontal="left" vertical="top" wrapText="1"/>
      <protection locked="0"/>
    </xf>
    <xf numFmtId="0" fontId="8" fillId="0" borderId="0" xfId="2" applyFont="1" applyBorder="1" applyAlignment="1" applyProtection="1">
      <alignment horizontal="center" vertical="center" wrapText="1"/>
      <protection locked="0"/>
    </xf>
    <xf numFmtId="0" fontId="7" fillId="0" borderId="0" xfId="2" applyFont="1" applyBorder="1" applyAlignment="1" applyProtection="1">
      <alignment horizontal="left" vertical="top" wrapText="1"/>
      <protection locked="0"/>
    </xf>
    <xf numFmtId="0" fontId="8" fillId="0" borderId="0" xfId="2" applyFont="1" applyAlignment="1" applyProtection="1">
      <alignment horizontal="center" vertical="center" wrapText="1"/>
      <protection locked="0"/>
    </xf>
    <xf numFmtId="0" fontId="22" fillId="0" borderId="0" xfId="2" applyFont="1" applyAlignment="1" applyProtection="1">
      <alignment horizontal="center" vertical="center" wrapText="1"/>
      <protection locked="0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7" fillId="0" borderId="1" xfId="2" applyFont="1" applyBorder="1" applyAlignment="1">
      <alignment horizontal="center" vertical="center" wrapText="1"/>
    </xf>
    <xf numFmtId="165" fontId="7" fillId="0" borderId="2" xfId="3" applyNumberFormat="1" applyFont="1" applyBorder="1" applyAlignment="1">
      <alignment horizontal="center" vertical="center" wrapText="1"/>
    </xf>
    <xf numFmtId="165" fontId="7" fillId="0" borderId="3" xfId="3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vertical="top"/>
    </xf>
    <xf numFmtId="164" fontId="7" fillId="0" borderId="0" xfId="3" applyNumberFormat="1" applyFont="1" applyAlignment="1" applyProtection="1">
      <alignment vertical="top"/>
      <protection locked="0"/>
    </xf>
    <xf numFmtId="164" fontId="7" fillId="0" borderId="5" xfId="3" applyNumberFormat="1" applyFont="1" applyBorder="1" applyAlignment="1" applyProtection="1">
      <alignment vertical="top"/>
      <protection locked="0"/>
    </xf>
    <xf numFmtId="0" fontId="21" fillId="0" borderId="0" xfId="0" applyFont="1" applyAlignment="1" applyProtection="1">
      <alignment horizontal="right"/>
      <protection locked="0"/>
    </xf>
    <xf numFmtId="0" fontId="7" fillId="0" borderId="0" xfId="2" applyFont="1" applyAlignment="1" applyProtection="1">
      <alignment horizontal="left" vertical="top" wrapText="1"/>
      <protection locked="0"/>
    </xf>
    <xf numFmtId="0" fontId="7" fillId="0" borderId="0" xfId="2" applyFont="1" applyAlignment="1" applyProtection="1">
      <alignment horizontal="center" vertical="center" wrapText="1"/>
      <protection locked="0"/>
    </xf>
    <xf numFmtId="0" fontId="21" fillId="0" borderId="0" xfId="0" applyFont="1" applyProtection="1">
      <protection locked="0"/>
    </xf>
    <xf numFmtId="0" fontId="12" fillId="0" borderId="0" xfId="2" applyFont="1" applyAlignment="1" applyProtection="1">
      <alignment horizontal="left" vertical="top"/>
      <protection locked="0" hidden="1"/>
    </xf>
    <xf numFmtId="4" fontId="7" fillId="0" borderId="0" xfId="2" applyNumberFormat="1" applyFont="1" applyAlignment="1" applyProtection="1">
      <alignment horizontal="right" vertical="top"/>
      <protection locked="0"/>
    </xf>
    <xf numFmtId="4" fontId="9" fillId="0" borderId="0" xfId="2" applyNumberFormat="1" applyFont="1" applyAlignment="1" applyProtection="1">
      <alignment horizontal="right" vertical="top"/>
      <protection locked="0"/>
    </xf>
    <xf numFmtId="4" fontId="7" fillId="0" borderId="5" xfId="2" applyNumberFormat="1" applyFont="1" applyBorder="1" applyAlignment="1" applyProtection="1">
      <alignment horizontal="right" vertical="top"/>
      <protection locked="0"/>
    </xf>
    <xf numFmtId="0" fontId="11" fillId="0" borderId="4" xfId="2" applyFont="1" applyBorder="1" applyAlignment="1">
      <alignment vertical="top"/>
    </xf>
    <xf numFmtId="164" fontId="11" fillId="0" borderId="0" xfId="3" applyNumberFormat="1" applyFont="1" applyAlignment="1" applyProtection="1">
      <alignment vertical="top"/>
      <protection locked="0"/>
    </xf>
    <xf numFmtId="164" fontId="11" fillId="0" borderId="5" xfId="3" applyNumberFormat="1" applyFont="1" applyBorder="1" applyAlignment="1" applyProtection="1">
      <alignment vertical="top"/>
      <protection locked="0"/>
    </xf>
    <xf numFmtId="0" fontId="9" fillId="0" borderId="4" xfId="2" applyFont="1" applyBorder="1" applyProtection="1">
      <protection locked="0"/>
    </xf>
    <xf numFmtId="0" fontId="9" fillId="0" borderId="0" xfId="2" applyFont="1" applyProtection="1">
      <protection locked="0"/>
    </xf>
    <xf numFmtId="0" fontId="7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4" xfId="2" applyFont="1" applyBorder="1" applyAlignment="1" applyProtection="1">
      <alignment vertical="top" wrapText="1"/>
      <protection locked="0"/>
    </xf>
    <xf numFmtId="4" fontId="7" fillId="0" borderId="0" xfId="3" applyNumberFormat="1" applyFont="1" applyAlignment="1" applyProtection="1">
      <alignment vertical="top" wrapText="1"/>
      <protection locked="0"/>
    </xf>
    <xf numFmtId="4" fontId="9" fillId="0" borderId="5" xfId="2" applyNumberFormat="1" applyFont="1" applyBorder="1" applyAlignment="1" applyProtection="1">
      <alignment vertical="top"/>
      <protection locked="0"/>
    </xf>
    <xf numFmtId="0" fontId="12" fillId="0" borderId="0" xfId="2" applyFont="1" applyAlignment="1" applyProtection="1">
      <alignment horizontal="left" vertical="top"/>
      <protection locked="0"/>
    </xf>
    <xf numFmtId="0" fontId="9" fillId="0" borderId="4" xfId="2" applyFont="1" applyBorder="1" applyAlignment="1">
      <alignment horizontal="left" vertical="top"/>
    </xf>
    <xf numFmtId="164" fontId="9" fillId="0" borderId="0" xfId="3" applyNumberFormat="1" applyFont="1" applyAlignment="1" applyProtection="1">
      <alignment horizontal="right" vertical="top"/>
      <protection locked="0"/>
    </xf>
    <xf numFmtId="4" fontId="9" fillId="0" borderId="5" xfId="2" applyNumberFormat="1" applyFont="1" applyBorder="1" applyAlignment="1" applyProtection="1">
      <alignment horizontal="right" vertical="top"/>
      <protection locked="0"/>
    </xf>
    <xf numFmtId="164" fontId="9" fillId="0" borderId="0" xfId="3" applyNumberFormat="1" applyFont="1" applyAlignment="1" applyProtection="1">
      <alignment vertical="top"/>
      <protection locked="0"/>
    </xf>
    <xf numFmtId="164" fontId="9" fillId="0" borderId="5" xfId="3" applyNumberFormat="1" applyFont="1" applyBorder="1" applyAlignment="1" applyProtection="1">
      <alignment vertical="top"/>
      <protection locked="0"/>
    </xf>
    <xf numFmtId="0" fontId="7" fillId="0" borderId="4" xfId="2" applyFont="1" applyBorder="1" applyAlignment="1">
      <alignment horizontal="left" vertical="top"/>
    </xf>
    <xf numFmtId="0" fontId="7" fillId="0" borderId="0" xfId="2" applyFont="1" applyAlignment="1">
      <alignment horizontal="left" vertical="top"/>
    </xf>
    <xf numFmtId="4" fontId="12" fillId="0" borderId="0" xfId="2" applyNumberFormat="1" applyFont="1" applyAlignment="1" applyProtection="1">
      <alignment horizontal="right" vertical="top"/>
      <protection locked="0"/>
    </xf>
    <xf numFmtId="4" fontId="12" fillId="0" borderId="5" xfId="2" applyNumberFormat="1" applyFont="1" applyBorder="1" applyAlignment="1" applyProtection="1">
      <alignment horizontal="right" vertical="top"/>
      <protection locked="0"/>
    </xf>
    <xf numFmtId="0" fontId="9" fillId="0" borderId="4" xfId="2" applyFont="1" applyBorder="1" applyAlignment="1" applyProtection="1">
      <alignment horizontal="left" vertical="top" wrapText="1"/>
      <protection locked="0"/>
    </xf>
    <xf numFmtId="4" fontId="9" fillId="0" borderId="0" xfId="3" applyNumberFormat="1" applyFont="1" applyAlignment="1" applyProtection="1">
      <alignment vertical="top" wrapText="1"/>
      <protection locked="0"/>
    </xf>
    <xf numFmtId="0" fontId="9" fillId="0" borderId="0" xfId="2" applyFont="1" applyAlignment="1" applyProtection="1">
      <alignment horizontal="left" vertical="top" wrapText="1"/>
      <protection locked="0"/>
    </xf>
    <xf numFmtId="0" fontId="9" fillId="0" borderId="0" xfId="2" applyFont="1" applyAlignment="1">
      <alignment horizontal="left" vertical="top" wrapText="1"/>
    </xf>
    <xf numFmtId="164" fontId="9" fillId="0" borderId="5" xfId="3" applyNumberFormat="1" applyFont="1" applyBorder="1" applyAlignment="1" applyProtection="1">
      <alignment horizontal="right" vertical="top"/>
      <protection locked="0"/>
    </xf>
    <xf numFmtId="0" fontId="10" fillId="0" borderId="4" xfId="2" applyFont="1" applyBorder="1" applyAlignment="1" applyProtection="1">
      <alignment horizontal="left" vertical="top" wrapText="1"/>
      <protection locked="0"/>
    </xf>
    <xf numFmtId="4" fontId="10" fillId="0" borderId="0" xfId="3" applyNumberFormat="1" applyFont="1" applyAlignment="1" applyProtection="1">
      <alignment vertical="top" wrapText="1"/>
      <protection locked="0"/>
    </xf>
    <xf numFmtId="0" fontId="9" fillId="0" borderId="0" xfId="2" applyFont="1" applyAlignment="1">
      <alignment horizontal="left" vertical="top"/>
    </xf>
    <xf numFmtId="0" fontId="10" fillId="0" borderId="0" xfId="2" applyFont="1" applyAlignment="1" applyProtection="1">
      <alignment horizontal="left" vertical="top" wrapText="1"/>
      <protection locked="0"/>
    </xf>
    <xf numFmtId="4" fontId="7" fillId="0" borderId="5" xfId="2" applyNumberFormat="1" applyFont="1" applyBorder="1" applyAlignment="1" applyProtection="1">
      <alignment vertical="top"/>
      <protection locked="0"/>
    </xf>
    <xf numFmtId="4" fontId="7" fillId="0" borderId="0" xfId="2" applyNumberFormat="1" applyFont="1" applyAlignment="1" applyProtection="1">
      <alignment vertical="top"/>
      <protection locked="0"/>
    </xf>
    <xf numFmtId="0" fontId="12" fillId="0" borderId="0" xfId="0" applyFont="1" applyProtection="1">
      <protection locked="0"/>
    </xf>
    <xf numFmtId="0" fontId="9" fillId="0" borderId="4" xfId="2" applyFont="1" applyBorder="1" applyAlignment="1">
      <alignment vertical="top"/>
    </xf>
    <xf numFmtId="4" fontId="11" fillId="0" borderId="0" xfId="3" applyNumberFormat="1" applyFont="1" applyAlignment="1" applyProtection="1">
      <alignment vertical="top" wrapText="1"/>
      <protection locked="0"/>
    </xf>
    <xf numFmtId="0" fontId="11" fillId="0" borderId="0" xfId="2" applyFont="1" applyAlignment="1" applyProtection="1">
      <alignment horizontal="left" vertical="top" wrapText="1"/>
      <protection locked="0"/>
    </xf>
    <xf numFmtId="43" fontId="11" fillId="0" borderId="0" xfId="1" applyFont="1" applyAlignment="1" applyProtection="1">
      <alignment horizontal="center" vertical="center" wrapText="1"/>
      <protection locked="0"/>
    </xf>
    <xf numFmtId="164" fontId="21" fillId="0" borderId="0" xfId="0" applyNumberFormat="1" applyFont="1" applyProtection="1">
      <protection locked="0"/>
    </xf>
    <xf numFmtId="43" fontId="7" fillId="0" borderId="0" xfId="1" applyFont="1" applyAlignment="1" applyProtection="1">
      <alignment horizontal="center" vertical="center" wrapText="1"/>
      <protection locked="0"/>
    </xf>
    <xf numFmtId="164" fontId="9" fillId="0" borderId="0" xfId="3" applyNumberFormat="1" applyFont="1" applyAlignment="1" applyProtection="1">
      <alignment vertical="top" wrapText="1"/>
      <protection locked="0"/>
    </xf>
    <xf numFmtId="0" fontId="9" fillId="0" borderId="0" xfId="2" applyFont="1" applyAlignment="1" applyProtection="1">
      <alignment horizontal="center" vertical="top"/>
      <protection locked="0"/>
    </xf>
    <xf numFmtId="0" fontId="16" fillId="0" borderId="0" xfId="2" applyFont="1" applyAlignment="1" applyProtection="1">
      <alignment horizontal="left" vertical="top"/>
      <protection locked="0" hidden="1"/>
    </xf>
    <xf numFmtId="0" fontId="7" fillId="0" borderId="0" xfId="2" applyFont="1" applyAlignment="1">
      <alignment vertical="top"/>
    </xf>
    <xf numFmtId="4" fontId="11" fillId="0" borderId="0" xfId="2" applyNumberFormat="1" applyFont="1" applyAlignment="1" applyProtection="1">
      <alignment horizontal="right" vertical="top"/>
      <protection locked="0"/>
    </xf>
    <xf numFmtId="4" fontId="11" fillId="0" borderId="5" xfId="2" applyNumberFormat="1" applyFont="1" applyBorder="1" applyAlignment="1" applyProtection="1">
      <alignment horizontal="right" vertical="top"/>
      <protection locked="0"/>
    </xf>
    <xf numFmtId="0" fontId="7" fillId="0" borderId="0" xfId="2" applyFont="1" applyAlignment="1" applyProtection="1">
      <alignment horizontal="center" vertical="top"/>
      <protection locked="0"/>
    </xf>
    <xf numFmtId="0" fontId="7" fillId="0" borderId="6" xfId="2" applyFont="1" applyBorder="1" applyAlignment="1">
      <alignment vertical="center"/>
    </xf>
    <xf numFmtId="4" fontId="7" fillId="0" borderId="7" xfId="2" applyNumberFormat="1" applyFont="1" applyBorder="1" applyAlignment="1" applyProtection="1">
      <alignment horizontal="right" vertical="top"/>
      <protection locked="0"/>
    </xf>
    <xf numFmtId="4" fontId="7" fillId="0" borderId="8" xfId="2" applyNumberFormat="1" applyFont="1" applyBorder="1" applyAlignment="1" applyProtection="1">
      <alignment horizontal="right" vertical="top"/>
      <protection locked="0"/>
    </xf>
    <xf numFmtId="164" fontId="7" fillId="0" borderId="0" xfId="3" applyNumberFormat="1" applyFont="1" applyAlignment="1" applyProtection="1">
      <alignment vertical="top" wrapText="1"/>
      <protection locked="0"/>
    </xf>
    <xf numFmtId="4" fontId="29" fillId="0" borderId="0" xfId="2" applyNumberFormat="1" applyFont="1" applyAlignment="1" applyProtection="1">
      <alignment horizontal="left" vertical="top"/>
      <protection locked="0"/>
    </xf>
    <xf numFmtId="0" fontId="12" fillId="0" borderId="0" xfId="2" applyFont="1" applyAlignment="1" applyProtection="1">
      <alignment horizontal="center" vertical="top"/>
      <protection locked="0"/>
    </xf>
    <xf numFmtId="0" fontId="9" fillId="0" borderId="0" xfId="2" applyFont="1" applyAlignment="1" applyProtection="1">
      <alignment horizontal="left" vertical="top" wrapText="1"/>
      <protection locked="0"/>
    </xf>
    <xf numFmtId="0" fontId="21" fillId="0" borderId="0" xfId="0" applyFont="1" applyAlignment="1" applyProtection="1">
      <alignment horizontal="left"/>
      <protection locked="0"/>
    </xf>
    <xf numFmtId="43" fontId="29" fillId="0" borderId="0" xfId="1" applyFont="1" applyAlignment="1" applyProtection="1">
      <alignment horizontal="right" vertical="top"/>
      <protection locked="0"/>
    </xf>
    <xf numFmtId="164" fontId="9" fillId="0" borderId="0" xfId="2" applyNumberFormat="1" applyFont="1" applyAlignment="1" applyProtection="1">
      <alignment horizontal="right" vertical="top"/>
      <protection locked="0"/>
    </xf>
    <xf numFmtId="164" fontId="9" fillId="0" borderId="5" xfId="2" applyNumberFormat="1" applyFont="1" applyBorder="1" applyAlignment="1" applyProtection="1">
      <alignment horizontal="right" vertical="top"/>
      <protection locked="0"/>
    </xf>
    <xf numFmtId="0" fontId="9" fillId="0" borderId="6" xfId="2" applyFont="1" applyBorder="1" applyAlignment="1">
      <alignment horizontal="left" vertical="top"/>
    </xf>
    <xf numFmtId="164" fontId="9" fillId="0" borderId="7" xfId="3" applyNumberFormat="1" applyFont="1" applyBorder="1" applyAlignment="1" applyProtection="1">
      <alignment vertical="top"/>
      <protection locked="0"/>
    </xf>
    <xf numFmtId="164" fontId="9" fillId="0" borderId="8" xfId="3" applyNumberFormat="1" applyFont="1" applyBorder="1" applyAlignment="1" applyProtection="1">
      <alignment vertical="top"/>
      <protection locked="0"/>
    </xf>
    <xf numFmtId="4" fontId="30" fillId="0" borderId="0" xfId="0" applyNumberFormat="1" applyFont="1" applyAlignment="1" applyProtection="1">
      <alignment horizontal="right"/>
      <protection locked="0"/>
    </xf>
    <xf numFmtId="4" fontId="30" fillId="0" borderId="5" xfId="0" applyNumberFormat="1" applyFont="1" applyBorder="1" applyAlignment="1" applyProtection="1">
      <alignment horizontal="right"/>
      <protection locked="0"/>
    </xf>
    <xf numFmtId="164" fontId="29" fillId="0" borderId="0" xfId="2" applyNumberFormat="1" applyFont="1" applyAlignment="1" applyProtection="1">
      <alignment horizontal="left" vertical="top"/>
      <protection locked="0"/>
    </xf>
    <xf numFmtId="164" fontId="11" fillId="0" borderId="0" xfId="3" applyNumberFormat="1" applyFont="1" applyAlignment="1" applyProtection="1">
      <alignment horizontal="right" vertical="top"/>
      <protection locked="0"/>
    </xf>
    <xf numFmtId="164" fontId="11" fillId="0" borderId="5" xfId="3" applyNumberFormat="1" applyFont="1" applyBorder="1" applyAlignment="1" applyProtection="1">
      <alignment horizontal="right" vertical="top"/>
      <protection locked="0"/>
    </xf>
    <xf numFmtId="164" fontId="7" fillId="0" borderId="0" xfId="3" applyNumberFormat="1" applyFont="1" applyAlignment="1" applyProtection="1">
      <alignment horizontal="right" vertical="top"/>
      <protection locked="0"/>
    </xf>
    <xf numFmtId="164" fontId="7" fillId="0" borderId="5" xfId="3" applyNumberFormat="1" applyFont="1" applyBorder="1" applyAlignment="1" applyProtection="1">
      <alignment horizontal="right" vertical="top"/>
      <protection locked="0"/>
    </xf>
    <xf numFmtId="164" fontId="10" fillId="0" borderId="0" xfId="3" applyNumberFormat="1" applyFont="1" applyAlignment="1" applyProtection="1">
      <alignment horizontal="right" vertical="top"/>
      <protection locked="0"/>
    </xf>
    <xf numFmtId="164" fontId="10" fillId="0" borderId="5" xfId="3" applyNumberFormat="1" applyFont="1" applyBorder="1" applyAlignment="1" applyProtection="1">
      <alignment horizontal="right" vertical="top"/>
      <protection locked="0"/>
    </xf>
    <xf numFmtId="0" fontId="9" fillId="0" borderId="6" xfId="2" applyFont="1" applyBorder="1" applyProtection="1">
      <protection locked="0"/>
    </xf>
    <xf numFmtId="0" fontId="9" fillId="0" borderId="7" xfId="2" applyFont="1" applyBorder="1" applyProtection="1">
      <protection locked="0"/>
    </xf>
    <xf numFmtId="0" fontId="9" fillId="0" borderId="7" xfId="2" applyFont="1" applyBorder="1" applyAlignment="1">
      <alignment vertical="top"/>
    </xf>
    <xf numFmtId="4" fontId="7" fillId="0" borderId="7" xfId="2" applyNumberFormat="1" applyFont="1" applyBorder="1" applyAlignment="1" applyProtection="1">
      <alignment vertical="top" wrapText="1"/>
      <protection locked="0"/>
    </xf>
    <xf numFmtId="4" fontId="7" fillId="0" borderId="8" xfId="2" applyNumberFormat="1" applyFont="1" applyBorder="1" applyAlignment="1" applyProtection="1">
      <alignment vertical="top" wrapText="1"/>
      <protection locked="0"/>
    </xf>
    <xf numFmtId="4" fontId="9" fillId="0" borderId="7" xfId="3" applyNumberFormat="1" applyFont="1" applyBorder="1" applyAlignment="1" applyProtection="1">
      <alignment vertical="top" wrapText="1"/>
      <protection locked="0"/>
    </xf>
    <xf numFmtId="164" fontId="29" fillId="0" borderId="0" xfId="1" applyNumberFormat="1" applyFont="1" applyAlignment="1" applyProtection="1">
      <alignment horizontal="left" vertical="top"/>
      <protection locked="0"/>
    </xf>
    <xf numFmtId="4" fontId="29" fillId="0" borderId="0" xfId="0" applyNumberFormat="1" applyFont="1" applyAlignment="1" applyProtection="1">
      <alignment horizontal="left"/>
      <protection locked="0"/>
    </xf>
    <xf numFmtId="0" fontId="7" fillId="0" borderId="4" xfId="2" applyFont="1" applyBorder="1" applyAlignment="1">
      <alignment horizontal="left" vertical="top" wrapText="1"/>
    </xf>
    <xf numFmtId="4" fontId="17" fillId="0" borderId="0" xfId="0" applyNumberFormat="1" applyFont="1" applyAlignment="1" applyProtection="1">
      <alignment horizontal="right"/>
      <protection locked="0"/>
    </xf>
    <xf numFmtId="4" fontId="17" fillId="0" borderId="5" xfId="0" applyNumberFormat="1" applyFont="1" applyBorder="1" applyAlignment="1" applyProtection="1">
      <alignment horizontal="right"/>
      <protection locked="0"/>
    </xf>
    <xf numFmtId="4" fontId="6" fillId="0" borderId="0" xfId="4" applyNumberFormat="1" applyFont="1" applyFill="1" applyBorder="1" applyAlignment="1" applyProtection="1">
      <alignment vertical="top" wrapText="1"/>
      <protection locked="0"/>
    </xf>
    <xf numFmtId="0" fontId="21" fillId="0" borderId="0" xfId="0" applyFont="1" applyBorder="1" applyProtection="1">
      <protection locked="0"/>
    </xf>
    <xf numFmtId="0" fontId="7" fillId="0" borderId="0" xfId="2" applyFont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>
      <alignment horizontal="left" vertical="center"/>
    </xf>
    <xf numFmtId="4" fontId="19" fillId="0" borderId="0" xfId="2" applyNumberFormat="1" applyFont="1" applyFill="1" applyBorder="1" applyProtection="1">
      <protection locked="0"/>
    </xf>
    <xf numFmtId="4" fontId="9" fillId="0" borderId="18" xfId="2" applyNumberFormat="1" applyFont="1" applyFill="1" applyBorder="1" applyAlignment="1" applyProtection="1">
      <protection locked="0"/>
    </xf>
    <xf numFmtId="4" fontId="7" fillId="0" borderId="18" xfId="3" applyNumberFormat="1" applyFont="1" applyFill="1" applyBorder="1" applyAlignment="1" applyProtection="1">
      <alignment vertical="top"/>
      <protection locked="0"/>
    </xf>
    <xf numFmtId="4" fontId="9" fillId="0" borderId="18" xfId="2" applyNumberFormat="1" applyFont="1" applyFill="1" applyBorder="1" applyProtection="1">
      <protection locked="0"/>
    </xf>
    <xf numFmtId="4" fontId="6" fillId="0" borderId="4" xfId="5" applyNumberFormat="1" applyFont="1" applyFill="1" applyBorder="1" applyAlignment="1" applyProtection="1">
      <alignment vertical="top" wrapText="1"/>
      <protection locked="0"/>
    </xf>
    <xf numFmtId="4" fontId="7" fillId="0" borderId="4" xfId="3" applyNumberFormat="1" applyFont="1" applyFill="1" applyBorder="1" applyAlignment="1" applyProtection="1">
      <alignment vertical="top" wrapText="1"/>
      <protection locked="0"/>
    </xf>
    <xf numFmtId="4" fontId="19" fillId="0" borderId="4" xfId="5" applyNumberFormat="1" applyFont="1" applyFill="1" applyBorder="1" applyAlignment="1" applyProtection="1">
      <alignment vertical="top" wrapText="1"/>
      <protection locked="0"/>
    </xf>
    <xf numFmtId="0" fontId="25" fillId="0" borderId="4" xfId="0" applyFont="1" applyBorder="1"/>
    <xf numFmtId="0" fontId="8" fillId="0" borderId="18" xfId="2" applyFont="1" applyBorder="1" applyAlignment="1" applyProtection="1">
      <alignment horizontal="center" vertical="center" wrapText="1"/>
      <protection locked="0"/>
    </xf>
    <xf numFmtId="0" fontId="0" fillId="0" borderId="4" xfId="0" applyBorder="1"/>
    <xf numFmtId="0" fontId="0" fillId="0" borderId="4" xfId="0" applyFont="1" applyBorder="1"/>
    <xf numFmtId="4" fontId="9" fillId="0" borderId="4" xfId="7" applyNumberFormat="1" applyFont="1" applyFill="1" applyBorder="1" applyAlignment="1" applyProtection="1">
      <alignment vertical="top" wrapText="1"/>
      <protection locked="0"/>
    </xf>
    <xf numFmtId="4" fontId="9" fillId="0" borderId="4" xfId="6" applyNumberFormat="1" applyFont="1" applyFill="1" applyBorder="1" applyAlignment="1" applyProtection="1">
      <alignment vertical="top" wrapText="1"/>
      <protection locked="0"/>
    </xf>
    <xf numFmtId="4" fontId="9" fillId="0" borderId="4" xfId="3" applyNumberFormat="1" applyFont="1" applyFill="1" applyBorder="1" applyAlignment="1" applyProtection="1">
      <alignment vertical="top" wrapText="1"/>
      <protection locked="0"/>
    </xf>
    <xf numFmtId="4" fontId="7" fillId="0" borderId="4" xfId="6" applyNumberFormat="1" applyFont="1" applyFill="1" applyBorder="1" applyAlignment="1" applyProtection="1">
      <alignment vertical="top" wrapText="1"/>
      <protection locked="0"/>
    </xf>
    <xf numFmtId="4" fontId="7" fillId="0" borderId="4" xfId="4" applyNumberFormat="1" applyFont="1" applyFill="1" applyBorder="1" applyAlignment="1" applyProtection="1">
      <alignment vertical="top" wrapText="1"/>
      <protection locked="0"/>
    </xf>
    <xf numFmtId="4" fontId="9" fillId="0" borderId="4" xfId="4" applyNumberFormat="1" applyFont="1" applyFill="1" applyBorder="1" applyAlignment="1" applyProtection="1">
      <alignment vertical="top" wrapText="1"/>
      <protection locked="0"/>
    </xf>
    <xf numFmtId="4" fontId="9" fillId="0" borderId="4" xfId="2" applyNumberFormat="1" applyFont="1" applyBorder="1" applyAlignment="1" applyProtection="1">
      <alignment vertical="top"/>
      <protection locked="0"/>
    </xf>
    <xf numFmtId="0" fontId="0" fillId="0" borderId="18" xfId="0" applyFont="1" applyBorder="1"/>
    <xf numFmtId="0" fontId="7" fillId="0" borderId="18" xfId="2" applyFont="1" applyBorder="1" applyAlignment="1" applyProtection="1">
      <alignment horizontal="center" vertical="center" wrapText="1"/>
      <protection locked="0"/>
    </xf>
    <xf numFmtId="4" fontId="6" fillId="0" borderId="18" xfId="2" applyNumberFormat="1" applyFont="1" applyFill="1" applyBorder="1" applyAlignment="1" applyProtection="1">
      <alignment vertical="top"/>
      <protection locked="0"/>
    </xf>
    <xf numFmtId="4" fontId="6" fillId="0" borderId="18" xfId="5" applyNumberFormat="1" applyFont="1" applyFill="1" applyBorder="1" applyAlignment="1" applyProtection="1">
      <alignment vertical="top" wrapText="1"/>
      <protection locked="0"/>
    </xf>
    <xf numFmtId="4" fontId="19" fillId="0" borderId="18" xfId="2" applyNumberFormat="1" applyFont="1" applyFill="1" applyBorder="1" applyAlignment="1" applyProtection="1">
      <alignment vertical="top"/>
      <protection locked="0"/>
    </xf>
    <xf numFmtId="4" fontId="19" fillId="0" borderId="18" xfId="5" applyNumberFormat="1" applyFont="1" applyFill="1" applyBorder="1" applyAlignment="1" applyProtection="1">
      <alignment vertical="top" wrapText="1"/>
      <protection locked="0"/>
    </xf>
    <xf numFmtId="4" fontId="9" fillId="0" borderId="19" xfId="2" applyNumberFormat="1" applyFont="1" applyBorder="1" applyAlignment="1" applyProtection="1">
      <alignment vertical="top"/>
      <protection locked="0"/>
    </xf>
    <xf numFmtId="4" fontId="9" fillId="0" borderId="18" xfId="2" applyNumberFormat="1" applyFont="1" applyFill="1" applyBorder="1" applyAlignment="1" applyProtection="1">
      <alignment vertical="top"/>
      <protection locked="0"/>
    </xf>
    <xf numFmtId="4" fontId="7" fillId="0" borderId="18" xfId="3" applyNumberFormat="1" applyFont="1" applyFill="1" applyBorder="1" applyAlignment="1" applyProtection="1">
      <alignment vertical="top" wrapText="1"/>
      <protection locked="0"/>
    </xf>
    <xf numFmtId="4" fontId="7" fillId="0" borderId="18" xfId="2" applyNumberFormat="1" applyFont="1" applyFill="1" applyBorder="1" applyAlignment="1" applyProtection="1">
      <alignment vertical="top"/>
      <protection locked="0"/>
    </xf>
    <xf numFmtId="4" fontId="9" fillId="0" borderId="18" xfId="3" applyNumberFormat="1" applyFont="1" applyFill="1" applyBorder="1" applyAlignment="1" applyProtection="1">
      <alignment vertical="top" wrapText="1"/>
      <protection locked="0"/>
    </xf>
    <xf numFmtId="4" fontId="11" fillId="0" borderId="18" xfId="3" applyNumberFormat="1" applyFont="1" applyBorder="1" applyAlignment="1" applyProtection="1">
      <alignment vertical="top" wrapText="1"/>
      <protection locked="0"/>
    </xf>
    <xf numFmtId="0" fontId="21" fillId="0" borderId="18" xfId="0" applyFont="1" applyBorder="1" applyProtection="1">
      <protection locked="0"/>
    </xf>
    <xf numFmtId="4" fontId="9" fillId="0" borderId="19" xfId="3" applyNumberFormat="1" applyFont="1" applyBorder="1" applyAlignment="1" applyProtection="1">
      <alignment vertical="top" wrapText="1"/>
      <protection locked="0"/>
    </xf>
    <xf numFmtId="4" fontId="11" fillId="0" borderId="0" xfId="3" applyNumberFormat="1" applyFont="1" applyBorder="1" applyAlignment="1" applyProtection="1">
      <alignment vertical="top" wrapText="1"/>
      <protection locked="0"/>
    </xf>
    <xf numFmtId="0" fontId="21" fillId="0" borderId="17" xfId="0" applyFont="1" applyBorder="1" applyProtection="1">
      <protection locked="0"/>
    </xf>
    <xf numFmtId="0" fontId="0" fillId="0" borderId="5" xfId="0" applyBorder="1"/>
    <xf numFmtId="0" fontId="9" fillId="0" borderId="9" xfId="2" applyFont="1" applyBorder="1" applyAlignment="1">
      <alignment horizontal="left" vertical="center" wrapText="1"/>
    </xf>
    <xf numFmtId="0" fontId="9" fillId="0" borderId="10" xfId="2" applyFont="1" applyBorder="1" applyAlignment="1">
      <alignment horizontal="left" vertical="center" wrapText="1"/>
    </xf>
    <xf numFmtId="0" fontId="9" fillId="0" borderId="11" xfId="2" applyFont="1" applyBorder="1" applyAlignment="1">
      <alignment horizontal="left" vertical="center" wrapText="1"/>
    </xf>
    <xf numFmtId="0" fontId="7" fillId="2" borderId="1" xfId="2" applyFont="1" applyFill="1" applyBorder="1" applyAlignment="1" applyProtection="1">
      <alignment horizontal="center" vertical="center" wrapText="1"/>
      <protection locked="0"/>
    </xf>
    <xf numFmtId="0" fontId="7" fillId="2" borderId="2" xfId="2" applyFont="1" applyFill="1" applyBorder="1" applyAlignment="1" applyProtection="1">
      <alignment horizontal="center" vertical="center" wrapText="1"/>
      <protection locked="0"/>
    </xf>
    <xf numFmtId="0" fontId="7" fillId="2" borderId="3" xfId="2" applyFont="1" applyFill="1" applyBorder="1" applyAlignment="1" applyProtection="1">
      <alignment horizontal="center" vertical="center" wrapText="1"/>
      <protection locked="0"/>
    </xf>
    <xf numFmtId="0" fontId="7" fillId="2" borderId="9" xfId="2" applyFont="1" applyFill="1" applyBorder="1" applyAlignment="1">
      <alignment horizontal="center" vertical="center" wrapText="1"/>
    </xf>
    <xf numFmtId="0" fontId="7" fillId="2" borderId="10" xfId="2" applyFont="1" applyFill="1" applyBorder="1" applyAlignment="1">
      <alignment horizontal="center" vertical="center" wrapText="1"/>
    </xf>
    <xf numFmtId="0" fontId="7" fillId="2" borderId="9" xfId="2" applyFont="1" applyFill="1" applyBorder="1" applyAlignment="1" applyProtection="1">
      <alignment horizontal="center" vertical="center" wrapText="1"/>
      <protection locked="0"/>
    </xf>
    <xf numFmtId="0" fontId="7" fillId="2" borderId="10" xfId="2" applyFont="1" applyFill="1" applyBorder="1" applyAlignment="1" applyProtection="1">
      <alignment horizontal="center" vertical="center" wrapText="1"/>
      <protection locked="0"/>
    </xf>
    <xf numFmtId="0" fontId="7" fillId="2" borderId="11" xfId="2" applyFont="1" applyFill="1" applyBorder="1" applyAlignment="1" applyProtection="1">
      <alignment horizontal="center" vertical="center" wrapText="1"/>
      <protection locked="0"/>
    </xf>
    <xf numFmtId="0" fontId="7" fillId="0" borderId="4" xfId="2" applyFont="1" applyFill="1" applyBorder="1" applyAlignment="1" applyProtection="1">
      <alignment vertical="top" wrapText="1"/>
      <protection locked="0"/>
    </xf>
    <xf numFmtId="0" fontId="7" fillId="0" borderId="0" xfId="2" applyFont="1" applyFill="1" applyBorder="1" applyAlignment="1" applyProtection="1">
      <alignment vertical="top" wrapText="1"/>
      <protection locked="0"/>
    </xf>
    <xf numFmtId="0" fontId="5" fillId="4" borderId="0" xfId="0" applyFont="1" applyFill="1" applyBorder="1" applyAlignment="1">
      <alignment horizontal="center"/>
    </xf>
    <xf numFmtId="0" fontId="13" fillId="5" borderId="1" xfId="2" applyFont="1" applyFill="1" applyBorder="1" applyAlignment="1" applyProtection="1">
      <alignment horizontal="center" vertical="center" wrapText="1"/>
      <protection locked="0"/>
    </xf>
    <xf numFmtId="0" fontId="13" fillId="5" borderId="2" xfId="2" applyFont="1" applyFill="1" applyBorder="1" applyAlignment="1" applyProtection="1">
      <alignment horizontal="center" vertical="center" wrapText="1"/>
      <protection locked="0"/>
    </xf>
    <xf numFmtId="0" fontId="13" fillId="5" borderId="3" xfId="2" applyFont="1" applyFill="1" applyBorder="1" applyAlignment="1" applyProtection="1">
      <alignment horizontal="center" vertical="center" wrapText="1"/>
      <protection locked="0"/>
    </xf>
    <xf numFmtId="0" fontId="7" fillId="2" borderId="4" xfId="2" applyFont="1" applyFill="1" applyBorder="1" applyAlignment="1" applyProtection="1">
      <alignment horizontal="center" vertical="center" wrapText="1"/>
      <protection locked="0"/>
    </xf>
    <xf numFmtId="0" fontId="7" fillId="2" borderId="0" xfId="2" applyFont="1" applyFill="1" applyBorder="1" applyAlignment="1" applyProtection="1">
      <alignment horizontal="center" vertical="center" wrapText="1"/>
      <protection locked="0"/>
    </xf>
    <xf numFmtId="0" fontId="7" fillId="2" borderId="5" xfId="2" applyFont="1" applyFill="1" applyBorder="1" applyAlignment="1" applyProtection="1">
      <alignment horizontal="center" vertical="center" wrapText="1"/>
      <protection locked="0"/>
    </xf>
    <xf numFmtId="0" fontId="7" fillId="2" borderId="6" xfId="2" applyFont="1" applyFill="1" applyBorder="1" applyAlignment="1" applyProtection="1">
      <alignment horizontal="center" vertical="center" wrapText="1"/>
      <protection locked="0"/>
    </xf>
    <xf numFmtId="0" fontId="7" fillId="2" borderId="8" xfId="2" applyFont="1" applyFill="1" applyBorder="1" applyAlignment="1" applyProtection="1">
      <alignment horizontal="center" vertical="center" wrapText="1"/>
      <protection locked="0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20" fillId="2" borderId="9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8" fillId="5" borderId="1" xfId="2" applyFont="1" applyFill="1" applyBorder="1" applyAlignment="1" applyProtection="1">
      <alignment horizontal="center" vertical="center" wrapText="1"/>
      <protection locked="0"/>
    </xf>
    <xf numFmtId="0" fontId="18" fillId="5" borderId="2" xfId="2" applyFont="1" applyFill="1" applyBorder="1" applyAlignment="1" applyProtection="1">
      <alignment horizontal="center" vertical="center" wrapText="1"/>
      <protection locked="0"/>
    </xf>
    <xf numFmtId="0" fontId="18" fillId="5" borderId="3" xfId="2" applyFont="1" applyFill="1" applyBorder="1" applyAlignment="1" applyProtection="1">
      <alignment horizontal="center" vertical="center" wrapText="1"/>
      <protection locked="0"/>
    </xf>
    <xf numFmtId="0" fontId="19" fillId="2" borderId="4" xfId="2" applyFont="1" applyFill="1" applyBorder="1" applyAlignment="1" applyProtection="1">
      <alignment horizontal="center" vertical="center" wrapText="1"/>
      <protection locked="0"/>
    </xf>
    <xf numFmtId="0" fontId="19" fillId="2" borderId="0" xfId="2" applyFont="1" applyFill="1" applyBorder="1" applyAlignment="1" applyProtection="1">
      <alignment horizontal="center" vertical="center" wrapText="1"/>
      <protection locked="0"/>
    </xf>
    <xf numFmtId="0" fontId="19" fillId="2" borderId="5" xfId="2" applyFont="1" applyFill="1" applyBorder="1" applyAlignment="1" applyProtection="1">
      <alignment horizontal="center" vertical="center" wrapText="1"/>
      <protection locked="0"/>
    </xf>
    <xf numFmtId="0" fontId="13" fillId="2" borderId="9" xfId="2" applyFont="1" applyFill="1" applyBorder="1" applyAlignment="1" applyProtection="1">
      <alignment horizontal="center" vertical="center" wrapText="1"/>
      <protection locked="0"/>
    </xf>
    <xf numFmtId="0" fontId="13" fillId="2" borderId="10" xfId="2" applyFont="1" applyFill="1" applyBorder="1" applyAlignment="1" applyProtection="1">
      <alignment horizontal="center" vertical="center" wrapText="1"/>
      <protection locked="0"/>
    </xf>
    <xf numFmtId="0" fontId="13" fillId="2" borderId="11" xfId="2" applyFont="1" applyFill="1" applyBorder="1" applyAlignment="1" applyProtection="1">
      <alignment horizontal="center" vertical="center" wrapText="1"/>
      <protection locked="0"/>
    </xf>
    <xf numFmtId="0" fontId="0" fillId="2" borderId="10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9" fillId="2" borderId="4" xfId="2" applyFont="1" applyFill="1" applyBorder="1" applyAlignment="1" applyProtection="1">
      <alignment horizontal="center" vertical="center"/>
      <protection locked="0"/>
    </xf>
    <xf numFmtId="0" fontId="9" fillId="2" borderId="0" xfId="2" applyFont="1" applyFill="1" applyBorder="1" applyAlignment="1" applyProtection="1">
      <alignment horizontal="center" vertical="center"/>
      <protection locked="0"/>
    </xf>
    <xf numFmtId="0" fontId="9" fillId="2" borderId="5" xfId="2" applyFont="1" applyFill="1" applyBorder="1" applyAlignment="1" applyProtection="1">
      <alignment horizontal="center" vertical="center"/>
      <protection locked="0"/>
    </xf>
    <xf numFmtId="0" fontId="9" fillId="2" borderId="4" xfId="2" applyFont="1" applyFill="1" applyBorder="1" applyAlignment="1" applyProtection="1">
      <alignment horizontal="center" vertical="center" wrapText="1"/>
      <protection locked="0"/>
    </xf>
    <xf numFmtId="0" fontId="9" fillId="2" borderId="0" xfId="2" applyFont="1" applyFill="1" applyBorder="1" applyAlignment="1" applyProtection="1">
      <alignment horizontal="center" vertical="center" wrapText="1"/>
      <protection locked="0"/>
    </xf>
    <xf numFmtId="0" fontId="9" fillId="2" borderId="5" xfId="2" applyFont="1" applyFill="1" applyBorder="1" applyAlignment="1" applyProtection="1">
      <alignment horizontal="center" vertical="center" wrapText="1"/>
      <protection locked="0"/>
    </xf>
    <xf numFmtId="0" fontId="7" fillId="2" borderId="1" xfId="2" applyFont="1" applyFill="1" applyBorder="1" applyAlignment="1" applyProtection="1">
      <alignment horizontal="center" vertical="center"/>
      <protection locked="0"/>
    </xf>
    <xf numFmtId="0" fontId="7" fillId="2" borderId="2" xfId="2" applyFont="1" applyFill="1" applyBorder="1" applyAlignment="1" applyProtection="1">
      <alignment horizontal="center" vertical="center"/>
      <protection locked="0"/>
    </xf>
    <xf numFmtId="0" fontId="7" fillId="2" borderId="3" xfId="2" applyFont="1" applyFill="1" applyBorder="1" applyAlignment="1" applyProtection="1">
      <alignment horizontal="center" vertical="center"/>
      <protection locked="0"/>
    </xf>
    <xf numFmtId="0" fontId="9" fillId="0" borderId="0" xfId="2" applyFont="1" applyAlignment="1" applyProtection="1">
      <alignment horizontal="center" vertical="top" wrapText="1"/>
      <protection locked="0"/>
    </xf>
    <xf numFmtId="0" fontId="9" fillId="0" borderId="0" xfId="2" applyFont="1" applyAlignment="1" applyProtection="1">
      <alignment horizontal="left" vertical="top" wrapText="1"/>
      <protection locked="0"/>
    </xf>
    <xf numFmtId="0" fontId="9" fillId="2" borderId="6" xfId="2" applyFont="1" applyFill="1" applyBorder="1" applyAlignment="1" applyProtection="1">
      <alignment horizontal="center" vertical="center" wrapText="1"/>
      <protection locked="0"/>
    </xf>
    <xf numFmtId="0" fontId="9" fillId="2" borderId="7" xfId="2" applyFont="1" applyFill="1" applyBorder="1" applyAlignment="1" applyProtection="1">
      <alignment horizontal="center" vertical="center" wrapText="1"/>
      <protection locked="0"/>
    </xf>
    <xf numFmtId="0" fontId="9" fillId="2" borderId="8" xfId="2" applyFont="1" applyFill="1" applyBorder="1" applyAlignment="1" applyProtection="1">
      <alignment horizontal="center" vertical="center" wrapText="1"/>
      <protection locked="0"/>
    </xf>
    <xf numFmtId="0" fontId="7" fillId="4" borderId="4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2" borderId="6" xfId="2" applyFont="1" applyFill="1" applyBorder="1" applyAlignment="1" applyProtection="1">
      <alignment horizontal="center" vertical="center"/>
      <protection locked="0"/>
    </xf>
    <xf numFmtId="0" fontId="7" fillId="2" borderId="7" xfId="2" applyFont="1" applyFill="1" applyBorder="1" applyAlignment="1" applyProtection="1">
      <alignment horizontal="center" vertical="center"/>
      <protection locked="0"/>
    </xf>
    <xf numFmtId="0" fontId="7" fillId="2" borderId="8" xfId="2" applyFont="1" applyFill="1" applyBorder="1" applyAlignment="1" applyProtection="1">
      <alignment horizontal="center" vertical="center"/>
      <protection locked="0"/>
    </xf>
    <xf numFmtId="0" fontId="7" fillId="2" borderId="7" xfId="2" applyFon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>
      <alignment horizontal="center" vertical="top" wrapText="1"/>
    </xf>
    <xf numFmtId="0" fontId="0" fillId="7" borderId="2" xfId="0" applyFill="1" applyBorder="1" applyAlignment="1">
      <alignment horizontal="center" vertical="top" wrapText="1"/>
    </xf>
    <xf numFmtId="0" fontId="0" fillId="7" borderId="3" xfId="0" applyFill="1" applyBorder="1" applyAlignment="1">
      <alignment horizontal="center" vertical="top" wrapText="1"/>
    </xf>
    <xf numFmtId="0" fontId="0" fillId="7" borderId="4" xfId="0" applyFill="1" applyBorder="1" applyAlignment="1">
      <alignment horizontal="center" vertical="top" wrapText="1"/>
    </xf>
    <xf numFmtId="0" fontId="0" fillId="7" borderId="0" xfId="0" applyFill="1" applyBorder="1" applyAlignment="1">
      <alignment horizontal="center" vertical="top" wrapText="1"/>
    </xf>
    <xf numFmtId="0" fontId="0" fillId="7" borderId="5" xfId="0" applyFill="1" applyBorder="1" applyAlignment="1">
      <alignment horizontal="center" vertical="top" wrapText="1"/>
    </xf>
    <xf numFmtId="0" fontId="0" fillId="7" borderId="6" xfId="0" applyFill="1" applyBorder="1" applyAlignment="1">
      <alignment horizontal="center" vertical="top" wrapText="1"/>
    </xf>
    <xf numFmtId="0" fontId="0" fillId="7" borderId="7" xfId="0" applyFill="1" applyBorder="1" applyAlignment="1">
      <alignment horizontal="center" vertical="top" wrapText="1"/>
    </xf>
    <xf numFmtId="0" fontId="0" fillId="7" borderId="8" xfId="0" applyFill="1" applyBorder="1" applyAlignment="1">
      <alignment horizontal="center" vertical="top" wrapText="1"/>
    </xf>
    <xf numFmtId="0" fontId="7" fillId="5" borderId="1" xfId="2" applyFont="1" applyFill="1" applyBorder="1" applyAlignment="1" applyProtection="1">
      <alignment horizontal="center" vertical="center" wrapText="1"/>
      <protection locked="0"/>
    </xf>
    <xf numFmtId="0" fontId="7" fillId="5" borderId="2" xfId="2" applyFont="1" applyFill="1" applyBorder="1" applyAlignment="1" applyProtection="1">
      <alignment horizontal="center" vertical="center" wrapText="1"/>
      <protection locked="0"/>
    </xf>
    <xf numFmtId="0" fontId="7" fillId="5" borderId="3" xfId="2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4" xfId="0" applyFont="1" applyFill="1" applyBorder="1" applyAlignment="1">
      <alignment horizontal="center" vertical="top" wrapText="1"/>
    </xf>
    <xf numFmtId="0" fontId="2" fillId="6" borderId="0" xfId="0" applyFont="1" applyFill="1" applyBorder="1" applyAlignment="1">
      <alignment horizontal="center" vertical="top" wrapText="1"/>
    </xf>
    <xf numFmtId="0" fontId="2" fillId="6" borderId="5" xfId="0" applyFont="1" applyFill="1" applyBorder="1" applyAlignment="1">
      <alignment horizontal="center" vertical="top" wrapText="1"/>
    </xf>
    <xf numFmtId="0" fontId="2" fillId="6" borderId="6" xfId="0" applyFont="1" applyFill="1" applyBorder="1" applyAlignment="1">
      <alignment horizontal="center" vertical="top" wrapText="1"/>
    </xf>
    <xf numFmtId="0" fontId="2" fillId="6" borderId="7" xfId="0" applyFont="1" applyFill="1" applyBorder="1" applyAlignment="1">
      <alignment horizontal="center" vertical="top" wrapText="1"/>
    </xf>
    <xf numFmtId="0" fontId="2" fillId="6" borderId="8" xfId="0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</cellXfs>
  <cellStyles count="8">
    <cellStyle name="Millares" xfId="1" builtinId="3"/>
    <cellStyle name="Millares 2" xfId="3"/>
    <cellStyle name="Millares 2 11" xfId="7"/>
    <cellStyle name="Millares 2 5" xfId="4"/>
    <cellStyle name="Millares 2 6" xfId="5"/>
    <cellStyle name="Millares 2 7" xfId="6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557396</xdr:colOff>
      <xdr:row>1</xdr:row>
      <xdr:rowOff>0</xdr:rowOff>
    </xdr:to>
    <xdr:pic>
      <xdr:nvPicPr>
        <xdr:cNvPr id="6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12677775" y="0"/>
          <a:ext cx="662171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662171</xdr:colOff>
      <xdr:row>1</xdr:row>
      <xdr:rowOff>0</xdr:rowOff>
    </xdr:to>
    <xdr:pic>
      <xdr:nvPicPr>
        <xdr:cNvPr id="7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0" y="0"/>
          <a:ext cx="662171" cy="6096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13</xdr:col>
      <xdr:colOff>671696</xdr:colOff>
      <xdr:row>1</xdr:row>
      <xdr:rowOff>0</xdr:rowOff>
    </xdr:to>
    <xdr:pic>
      <xdr:nvPicPr>
        <xdr:cNvPr id="8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21412200" y="0"/>
          <a:ext cx="662171" cy="609600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0</xdr:row>
      <xdr:rowOff>0</xdr:rowOff>
    </xdr:from>
    <xdr:to>
      <xdr:col>20</xdr:col>
      <xdr:colOff>671696</xdr:colOff>
      <xdr:row>1</xdr:row>
      <xdr:rowOff>0</xdr:rowOff>
    </xdr:to>
    <xdr:pic>
      <xdr:nvPicPr>
        <xdr:cNvPr id="9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33108900" y="0"/>
          <a:ext cx="662171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26</xdr:col>
      <xdr:colOff>452621</xdr:colOff>
      <xdr:row>1</xdr:row>
      <xdr:rowOff>0</xdr:rowOff>
    </xdr:to>
    <xdr:pic>
      <xdr:nvPicPr>
        <xdr:cNvPr id="10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41148000" y="0"/>
          <a:ext cx="662171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35720</xdr:colOff>
      <xdr:row>2</xdr:row>
      <xdr:rowOff>21036</xdr:rowOff>
    </xdr:from>
    <xdr:to>
      <xdr:col>3</xdr:col>
      <xdr:colOff>171450</xdr:colOff>
      <xdr:row>3</xdr:row>
      <xdr:rowOff>634607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169070" y="421086"/>
          <a:ext cx="583405" cy="79454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66</xdr:row>
      <xdr:rowOff>171450</xdr:rowOff>
    </xdr:from>
    <xdr:to>
      <xdr:col>3</xdr:col>
      <xdr:colOff>152429</xdr:colOff>
      <xdr:row>69</xdr:row>
      <xdr:rowOff>180975</xdr:rowOff>
    </xdr:to>
    <xdr:pic>
      <xdr:nvPicPr>
        <xdr:cNvPr id="3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89302" b="73430"/>
        <a:stretch/>
      </xdr:blipFill>
      <xdr:spPr>
        <a:xfrm>
          <a:off x="104775" y="13192125"/>
          <a:ext cx="628679" cy="581025"/>
        </a:xfrm>
        <a:prstGeom prst="rect">
          <a:avLst/>
        </a:prstGeom>
      </xdr:spPr>
    </xdr:pic>
    <xdr:clientData/>
  </xdr:twoCellAnchor>
  <xdr:twoCellAnchor editAs="oneCell">
    <xdr:from>
      <xdr:col>24</xdr:col>
      <xdr:colOff>9921</xdr:colOff>
      <xdr:row>2</xdr:row>
      <xdr:rowOff>152798</xdr:rowOff>
    </xdr:from>
    <xdr:to>
      <xdr:col>25</xdr:col>
      <xdr:colOff>184201</xdr:colOff>
      <xdr:row>3</xdr:row>
      <xdr:rowOff>619125</xdr:rowOff>
    </xdr:to>
    <xdr:pic>
      <xdr:nvPicPr>
        <xdr:cNvPr id="4" name="9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499" t="58901" r="70239" b="27201"/>
        <a:stretch/>
      </xdr:blipFill>
      <xdr:spPr>
        <a:xfrm>
          <a:off x="19240896" y="552848"/>
          <a:ext cx="593380" cy="647302"/>
        </a:xfrm>
        <a:prstGeom prst="rect">
          <a:avLst/>
        </a:prstGeom>
      </xdr:spPr>
    </xdr:pic>
    <xdr:clientData/>
  </xdr:twoCellAnchor>
  <xdr:twoCellAnchor editAs="oneCell">
    <xdr:from>
      <xdr:col>8</xdr:col>
      <xdr:colOff>19841</xdr:colOff>
      <xdr:row>3</xdr:row>
      <xdr:rowOff>29766</xdr:rowOff>
    </xdr:from>
    <xdr:to>
      <xdr:col>8</xdr:col>
      <xdr:colOff>495300</xdr:colOff>
      <xdr:row>4</xdr:row>
      <xdr:rowOff>16379</xdr:rowOff>
    </xdr:to>
    <xdr:pic>
      <xdr:nvPicPr>
        <xdr:cNvPr id="5" name="10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845" t="58769" r="33285" b="27650"/>
        <a:stretch/>
      </xdr:blipFill>
      <xdr:spPr>
        <a:xfrm>
          <a:off x="6525416" y="610791"/>
          <a:ext cx="475459" cy="624788"/>
        </a:xfrm>
        <a:prstGeom prst="rect">
          <a:avLst/>
        </a:prstGeom>
      </xdr:spPr>
    </xdr:pic>
    <xdr:clientData/>
  </xdr:twoCellAnchor>
  <xdr:twoCellAnchor editAs="oneCell">
    <xdr:from>
      <xdr:col>12</xdr:col>
      <xdr:colOff>42167</xdr:colOff>
      <xdr:row>3</xdr:row>
      <xdr:rowOff>29765</xdr:rowOff>
    </xdr:from>
    <xdr:to>
      <xdr:col>12</xdr:col>
      <xdr:colOff>450939</xdr:colOff>
      <xdr:row>3</xdr:row>
      <xdr:rowOff>628650</xdr:rowOff>
    </xdr:to>
    <xdr:pic>
      <xdr:nvPicPr>
        <xdr:cNvPr id="6" name="11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740" t="59563" r="46265" b="27069"/>
        <a:stretch/>
      </xdr:blipFill>
      <xdr:spPr>
        <a:xfrm>
          <a:off x="9729092" y="610790"/>
          <a:ext cx="408772" cy="598885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29766</xdr:colOff>
      <xdr:row>3</xdr:row>
      <xdr:rowOff>19844</xdr:rowOff>
    </xdr:from>
    <xdr:to>
      <xdr:col>16</xdr:col>
      <xdr:colOff>542926</xdr:colOff>
      <xdr:row>3</xdr:row>
      <xdr:rowOff>628410</xdr:rowOff>
    </xdr:to>
    <xdr:pic>
      <xdr:nvPicPr>
        <xdr:cNvPr id="7" name="1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357" t="59563" r="54478" b="30378"/>
        <a:stretch/>
      </xdr:blipFill>
      <xdr:spPr>
        <a:xfrm>
          <a:off x="12802791" y="600869"/>
          <a:ext cx="513160" cy="608566"/>
        </a:xfrm>
        <a:prstGeom prst="rect">
          <a:avLst/>
        </a:prstGeom>
      </xdr:spPr>
    </xdr:pic>
    <xdr:clientData/>
  </xdr:twoCellAnchor>
  <xdr:twoCellAnchor editAs="oneCell">
    <xdr:from>
      <xdr:col>20</xdr:col>
      <xdr:colOff>9923</xdr:colOff>
      <xdr:row>3</xdr:row>
      <xdr:rowOff>29766</xdr:rowOff>
    </xdr:from>
    <xdr:to>
      <xdr:col>20</xdr:col>
      <xdr:colOff>666751</xdr:colOff>
      <xdr:row>3</xdr:row>
      <xdr:rowOff>626440</xdr:rowOff>
    </xdr:to>
    <xdr:pic>
      <xdr:nvPicPr>
        <xdr:cNvPr id="8" name="13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786" t="58239" r="20049" b="30510"/>
        <a:stretch/>
      </xdr:blipFill>
      <xdr:spPr>
        <a:xfrm>
          <a:off x="15859523" y="610791"/>
          <a:ext cx="656828" cy="596674"/>
        </a:xfrm>
        <a:prstGeom prst="rect">
          <a:avLst/>
        </a:prstGeom>
      </xdr:spPr>
    </xdr:pic>
    <xdr:clientData/>
  </xdr:twoCellAnchor>
  <xdr:twoCellAnchor editAs="oneCell">
    <xdr:from>
      <xdr:col>7</xdr:col>
      <xdr:colOff>458391</xdr:colOff>
      <xdr:row>66</xdr:row>
      <xdr:rowOff>96044</xdr:rowOff>
    </xdr:from>
    <xdr:to>
      <xdr:col>8</xdr:col>
      <xdr:colOff>638176</xdr:colOff>
      <xdr:row>69</xdr:row>
      <xdr:rowOff>11422</xdr:rowOff>
    </xdr:to>
    <xdr:pic>
      <xdr:nvPicPr>
        <xdr:cNvPr id="9" name="1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845" t="58769" r="33285" b="27650"/>
        <a:stretch/>
      </xdr:blipFill>
      <xdr:spPr>
        <a:xfrm>
          <a:off x="6497241" y="13116719"/>
          <a:ext cx="646510" cy="486878"/>
        </a:xfrm>
        <a:prstGeom prst="rect">
          <a:avLst/>
        </a:prstGeom>
      </xdr:spPr>
    </xdr:pic>
    <xdr:clientData/>
  </xdr:twoCellAnchor>
  <xdr:twoCellAnchor editAs="oneCell">
    <xdr:from>
      <xdr:col>12</xdr:col>
      <xdr:colOff>48817</xdr:colOff>
      <xdr:row>67</xdr:row>
      <xdr:rowOff>49213</xdr:rowOff>
    </xdr:from>
    <xdr:to>
      <xdr:col>12</xdr:col>
      <xdr:colOff>438151</xdr:colOff>
      <xdr:row>68</xdr:row>
      <xdr:rowOff>184288</xdr:rowOff>
    </xdr:to>
    <xdr:pic>
      <xdr:nvPicPr>
        <xdr:cNvPr id="10" name="15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740" t="59563" r="46265" b="27069"/>
        <a:stretch/>
      </xdr:blipFill>
      <xdr:spPr>
        <a:xfrm>
          <a:off x="9735742" y="13260388"/>
          <a:ext cx="389334" cy="325575"/>
        </a:xfrm>
        <a:prstGeom prst="rect">
          <a:avLst/>
        </a:prstGeom>
      </xdr:spPr>
    </xdr:pic>
    <xdr:clientData/>
  </xdr:twoCellAnchor>
  <xdr:twoCellAnchor editAs="oneCell">
    <xdr:from>
      <xdr:col>15</xdr:col>
      <xdr:colOff>286941</xdr:colOff>
      <xdr:row>66</xdr:row>
      <xdr:rowOff>19843</xdr:rowOff>
    </xdr:from>
    <xdr:to>
      <xdr:col>16</xdr:col>
      <xdr:colOff>785416</xdr:colOff>
      <xdr:row>69</xdr:row>
      <xdr:rowOff>43654</xdr:rowOff>
    </xdr:to>
    <xdr:pic>
      <xdr:nvPicPr>
        <xdr:cNvPr id="11" name="16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357" t="59563" r="54478" b="30378"/>
        <a:stretch/>
      </xdr:blipFill>
      <xdr:spPr>
        <a:xfrm>
          <a:off x="12783741" y="13040518"/>
          <a:ext cx="879475" cy="595311"/>
        </a:xfrm>
        <a:prstGeom prst="rect">
          <a:avLst/>
        </a:prstGeom>
      </xdr:spPr>
    </xdr:pic>
    <xdr:clientData/>
  </xdr:twoCellAnchor>
  <xdr:twoCellAnchor editAs="oneCell">
    <xdr:from>
      <xdr:col>19</xdr:col>
      <xdr:colOff>249237</xdr:colOff>
      <xdr:row>66</xdr:row>
      <xdr:rowOff>86916</xdr:rowOff>
    </xdr:from>
    <xdr:to>
      <xdr:col>21</xdr:col>
      <xdr:colOff>165892</xdr:colOff>
      <xdr:row>69</xdr:row>
      <xdr:rowOff>99571</xdr:rowOff>
    </xdr:to>
    <xdr:pic>
      <xdr:nvPicPr>
        <xdr:cNvPr id="12" name="17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786" t="58239" r="20049" b="30510"/>
        <a:stretch/>
      </xdr:blipFill>
      <xdr:spPr>
        <a:xfrm>
          <a:off x="15717837" y="13107591"/>
          <a:ext cx="1135855" cy="584155"/>
        </a:xfrm>
        <a:prstGeom prst="rect">
          <a:avLst/>
        </a:prstGeom>
      </xdr:spPr>
    </xdr:pic>
    <xdr:clientData/>
  </xdr:twoCellAnchor>
  <xdr:twoCellAnchor editAs="oneCell">
    <xdr:from>
      <xdr:col>24</xdr:col>
      <xdr:colOff>19844</xdr:colOff>
      <xdr:row>67</xdr:row>
      <xdr:rowOff>176473</xdr:rowOff>
    </xdr:from>
    <xdr:to>
      <xdr:col>24</xdr:col>
      <xdr:colOff>352425</xdr:colOff>
      <xdr:row>69</xdr:row>
      <xdr:rowOff>9923</xdr:rowOff>
    </xdr:to>
    <xdr:pic>
      <xdr:nvPicPr>
        <xdr:cNvPr id="13" name="18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499" t="58901" r="70239" b="27201"/>
        <a:stretch/>
      </xdr:blipFill>
      <xdr:spPr>
        <a:xfrm flipV="1">
          <a:off x="19355594" y="13387648"/>
          <a:ext cx="332581" cy="214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171450</xdr:rowOff>
    </xdr:from>
    <xdr:to>
      <xdr:col>3</xdr:col>
      <xdr:colOff>419100</xdr:colOff>
      <xdr:row>2</xdr:row>
      <xdr:rowOff>128336</xdr:rowOff>
    </xdr:to>
    <xdr:pic>
      <xdr:nvPicPr>
        <xdr:cNvPr id="2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65413" b="71646"/>
        <a:stretch/>
      </xdr:blipFill>
      <xdr:spPr>
        <a:xfrm>
          <a:off x="257175" y="171450"/>
          <a:ext cx="800100" cy="33788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66</xdr:row>
      <xdr:rowOff>152400</xdr:rowOff>
    </xdr:from>
    <xdr:to>
      <xdr:col>3</xdr:col>
      <xdr:colOff>447675</xdr:colOff>
      <xdr:row>68</xdr:row>
      <xdr:rowOff>109286</xdr:rowOff>
    </xdr:to>
    <xdr:pic>
      <xdr:nvPicPr>
        <xdr:cNvPr id="3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92" t="10795" r="65413" b="71646"/>
        <a:stretch/>
      </xdr:blipFill>
      <xdr:spPr>
        <a:xfrm>
          <a:off x="285750" y="12525375"/>
          <a:ext cx="800100" cy="3378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glo5\Downloads\Salamanca%20Integraci&#243;n%20Paramunicipal%20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12_ACT_MSAL_000_200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glo5\Desktop\1_Ctas_Publicas\2019\CUENTA%20PUBLICA%20ANUAL%202019\0312_ACT_MSAL_000_19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311_ESF_MSAL_000_20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glo5\Desktop\1_Ctas_Publicas\2019\CUENTA%20PUBLICA%20ANUAL%202019\0311_ESF_MSAL_000_19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glo5\Desktop\1_Ctas_Publicas\2019\INF.%20CUENTA%20PUBLICA-19\Salamanca%20Integraci&#243;n%20Paramunicip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glo5\Downloads\Salamanca%20Integraci&#243;n%20Paramunicipal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31120"/>
      <sheetName val="31120"/>
      <sheetName val="Int. 31130"/>
      <sheetName val="31130"/>
      <sheetName val="Int. 31200"/>
      <sheetName val="31200"/>
      <sheetName val="Int. 32200"/>
      <sheetName val="32200"/>
      <sheetName val="Int. 32300"/>
      <sheetName val="32300"/>
      <sheetName val="Int. 32400"/>
      <sheetName val="32400"/>
      <sheetName val="Int. Paramunicipal"/>
      <sheetName val="Paramunicipal"/>
    </sheetNames>
    <sheetDataSet>
      <sheetData sheetId="0"/>
      <sheetData sheetId="1">
        <row r="2">
          <cell r="B2" t="str">
            <v>3.1.1.2.0 MUNICIPIO DE SALAMANCA GUANAJUATO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8">
          <cell r="E128">
            <v>486275436.76999998</v>
          </cell>
        </row>
        <row r="130">
          <cell r="F130">
            <v>0</v>
          </cell>
          <cell r="G130">
            <v>0</v>
          </cell>
        </row>
        <row r="131">
          <cell r="F131">
            <v>0</v>
          </cell>
          <cell r="G131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</row>
      </sheetData>
      <sheetData sheetId="2"/>
      <sheetData sheetId="3">
        <row r="1">
          <cell r="B1" t="str">
            <v>3.1.1.3.0 Instituciones Públicas de Seguridad Social</v>
          </cell>
        </row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3">
          <cell r="E63">
            <v>0</v>
          </cell>
          <cell r="F63">
            <v>0</v>
          </cell>
          <cell r="G63">
            <v>0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5">
          <cell r="E95">
            <v>0</v>
          </cell>
          <cell r="F95">
            <v>0</v>
          </cell>
          <cell r="G95">
            <v>0</v>
          </cell>
        </row>
        <row r="97">
          <cell r="E97">
            <v>0</v>
          </cell>
          <cell r="F97">
            <v>0</v>
          </cell>
          <cell r="G97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</sheetData>
      <sheetData sheetId="4"/>
      <sheetData sheetId="5">
        <row r="1">
          <cell r="B1" t="str">
            <v>3.1.2.0.0  Entidades Paramunicipales Empresariales No Financieras Con Participacion Estatal Mayoritaria</v>
          </cell>
        </row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3">
          <cell r="E63">
            <v>0</v>
          </cell>
          <cell r="F63">
            <v>0</v>
          </cell>
          <cell r="G63">
            <v>0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5">
          <cell r="E95">
            <v>0</v>
          </cell>
          <cell r="F95">
            <v>0</v>
          </cell>
          <cell r="G95">
            <v>0</v>
          </cell>
        </row>
        <row r="97">
          <cell r="E97">
            <v>0</v>
          </cell>
          <cell r="F97">
            <v>0</v>
          </cell>
          <cell r="G97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</sheetData>
      <sheetData sheetId="6"/>
      <sheetData sheetId="7">
        <row r="1">
          <cell r="B1" t="str">
            <v>3.2.2.0.0 Entidades Paramunicipales Empresariales Financieras Monetarias Con Participacion Estatal Mayoritaria</v>
          </cell>
        </row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3">
          <cell r="E63">
            <v>0</v>
          </cell>
          <cell r="F63">
            <v>0</v>
          </cell>
          <cell r="G63">
            <v>0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5">
          <cell r="E95">
            <v>0</v>
          </cell>
          <cell r="F95">
            <v>0</v>
          </cell>
          <cell r="G95">
            <v>0</v>
          </cell>
        </row>
        <row r="97">
          <cell r="E97">
            <v>0</v>
          </cell>
          <cell r="F97">
            <v>0</v>
          </cell>
          <cell r="G97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</sheetData>
      <sheetData sheetId="8"/>
      <sheetData sheetId="9">
        <row r="1">
          <cell r="B1" t="str">
            <v>3.2.3.0.0 Entidades Paraestatales Empresariales Financieras No Monetarias Con Participacion Estatal Mayoritaria</v>
          </cell>
        </row>
        <row r="2">
          <cell r="B2" t="str">
            <v>Estado de Actividades</v>
          </cell>
        </row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E60"/>
          <cell r="F60"/>
          <cell r="G60"/>
        </row>
        <row r="61">
          <cell r="E61">
            <v>0</v>
          </cell>
          <cell r="F61">
            <v>0</v>
          </cell>
          <cell r="G61">
            <v>0</v>
          </cell>
        </row>
        <row r="63">
          <cell r="E63">
            <v>0</v>
          </cell>
          <cell r="F63">
            <v>0</v>
          </cell>
          <cell r="G63">
            <v>0</v>
          </cell>
        </row>
        <row r="68">
          <cell r="B68" t="str">
            <v>Estado de Situación Financiera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5">
          <cell r="E95">
            <v>0</v>
          </cell>
          <cell r="F95">
            <v>0</v>
          </cell>
          <cell r="G95">
            <v>0</v>
          </cell>
        </row>
        <row r="97">
          <cell r="E97">
            <v>0</v>
          </cell>
          <cell r="F97">
            <v>0</v>
          </cell>
          <cell r="G97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</sheetData>
      <sheetData sheetId="10"/>
      <sheetData sheetId="11">
        <row r="1">
          <cell r="B1" t="str">
            <v>3.2.4.0.0 Fideicomisos Financieros Publicos Con Participacion Estatal Mayoritaria Participacion Estatal Mayoritaria</v>
          </cell>
        </row>
        <row r="2">
          <cell r="B2" t="str">
            <v>Estado de Actividades</v>
          </cell>
        </row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E60"/>
          <cell r="F60"/>
          <cell r="G60"/>
        </row>
        <row r="61">
          <cell r="E61">
            <v>0</v>
          </cell>
          <cell r="F61">
            <v>0</v>
          </cell>
          <cell r="G61">
            <v>0</v>
          </cell>
        </row>
        <row r="63">
          <cell r="E63">
            <v>0</v>
          </cell>
          <cell r="F63">
            <v>0</v>
          </cell>
          <cell r="G63">
            <v>0</v>
          </cell>
        </row>
        <row r="68">
          <cell r="B68" t="str">
            <v>Estado de Situación Financiera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5">
          <cell r="E95">
            <v>0</v>
          </cell>
          <cell r="F95">
            <v>0</v>
          </cell>
          <cell r="G95">
            <v>0</v>
          </cell>
        </row>
        <row r="97">
          <cell r="E97">
            <v>0</v>
          </cell>
          <cell r="F97">
            <v>0</v>
          </cell>
          <cell r="G97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</sheetData>
      <sheetData sheetId="12"/>
      <sheetData sheetId="13">
        <row r="1">
          <cell r="B1" t="str">
            <v>Sector Paramunicipal</v>
          </cell>
        </row>
        <row r="2">
          <cell r="B2" t="str">
            <v>Estado de Actividades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6"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7"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G51">
            <v>0</v>
          </cell>
        </row>
        <row r="53"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60">
          <cell r="E60"/>
          <cell r="F60"/>
          <cell r="G60"/>
        </row>
        <row r="68">
          <cell r="B68" t="str">
            <v>Estado de Situación Financiera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8"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"/>
    </sheetNames>
    <sheetDataSet>
      <sheetData sheetId="0">
        <row r="4">
          <cell r="C4">
            <v>169163966.45999998</v>
          </cell>
        </row>
        <row r="5">
          <cell r="C5">
            <v>99192160.329999998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60049149.810000002</v>
          </cell>
        </row>
        <row r="9">
          <cell r="C9">
            <v>1864287.78</v>
          </cell>
        </row>
        <row r="10">
          <cell r="C10">
            <v>8058368.54</v>
          </cell>
        </row>
        <row r="11">
          <cell r="C11">
            <v>0</v>
          </cell>
        </row>
        <row r="12">
          <cell r="C12">
            <v>677656885.46000004</v>
          </cell>
        </row>
        <row r="13">
          <cell r="C13">
            <v>677656885.46000004</v>
          </cell>
        </row>
        <row r="25">
          <cell r="C25">
            <v>493244273.49000001</v>
          </cell>
        </row>
        <row r="26">
          <cell r="C26">
            <v>282386835.86000001</v>
          </cell>
        </row>
        <row r="27">
          <cell r="C27">
            <v>49337615.869999997</v>
          </cell>
        </row>
        <row r="28">
          <cell r="C28">
            <v>161519821.75999999</v>
          </cell>
        </row>
        <row r="29">
          <cell r="C29">
            <v>88405563.950000003</v>
          </cell>
        </row>
        <row r="30">
          <cell r="C30">
            <v>601309.52</v>
          </cell>
        </row>
        <row r="31">
          <cell r="C31">
            <v>44801123.350000001</v>
          </cell>
        </row>
        <row r="32">
          <cell r="C32">
            <v>2017024.89</v>
          </cell>
        </row>
        <row r="33">
          <cell r="C33">
            <v>40986106.189999998</v>
          </cell>
        </row>
        <row r="39">
          <cell r="C39">
            <v>13036806.380000001</v>
          </cell>
        </row>
        <row r="42">
          <cell r="C42">
            <v>13036806.380000001</v>
          </cell>
        </row>
        <row r="43">
          <cell r="C43">
            <v>7344698.0899999999</v>
          </cell>
        </row>
        <row r="44">
          <cell r="C44">
            <v>7344698.0899999999</v>
          </cell>
        </row>
        <row r="49">
          <cell r="C49">
            <v>23968341.829999998</v>
          </cell>
        </row>
        <row r="50">
          <cell r="C50">
            <v>23968341.829999998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"/>
    </sheetNames>
    <sheetDataSet>
      <sheetData sheetId="0">
        <row r="4">
          <cell r="C4">
            <v>205744565.22000003</v>
          </cell>
          <cell r="D4">
            <v>197292781.22</v>
          </cell>
        </row>
        <row r="5">
          <cell r="C5">
            <v>101664746.48</v>
          </cell>
          <cell r="D5">
            <v>91950284.700000003</v>
          </cell>
        </row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8">
          <cell r="C8">
            <v>64805976.390000001</v>
          </cell>
          <cell r="D8">
            <v>62478010.509999998</v>
          </cell>
        </row>
        <row r="9">
          <cell r="C9">
            <v>13007929.68</v>
          </cell>
          <cell r="D9">
            <v>8728527.5</v>
          </cell>
        </row>
        <row r="10">
          <cell r="C10">
            <v>26265912.670000002</v>
          </cell>
          <cell r="D10">
            <v>34135958.509999998</v>
          </cell>
        </row>
        <row r="11">
          <cell r="C11">
            <v>0</v>
          </cell>
          <cell r="D11">
            <v>0</v>
          </cell>
        </row>
        <row r="12">
          <cell r="C12">
            <v>672712279.48000002</v>
          </cell>
          <cell r="D12">
            <v>747161193.48000002</v>
          </cell>
        </row>
        <row r="13">
          <cell r="C13">
            <v>672712279.48000002</v>
          </cell>
          <cell r="D13">
            <v>747161193.48000002</v>
          </cell>
        </row>
        <row r="25">
          <cell r="C25">
            <v>577730342.51999998</v>
          </cell>
          <cell r="D25">
            <v>540193984.85000002</v>
          </cell>
        </row>
        <row r="26">
          <cell r="C26">
            <v>264142761.31999999</v>
          </cell>
          <cell r="D26">
            <v>263253831.65000001</v>
          </cell>
        </row>
        <row r="27">
          <cell r="C27">
            <v>88571650.810000002</v>
          </cell>
          <cell r="D27">
            <v>50409085.68</v>
          </cell>
        </row>
        <row r="28">
          <cell r="C28">
            <v>225015930.38999999</v>
          </cell>
          <cell r="D28">
            <v>226531067.52000001</v>
          </cell>
        </row>
        <row r="29">
          <cell r="C29">
            <v>64097833.789999999</v>
          </cell>
          <cell r="D29">
            <v>78041743.049999997</v>
          </cell>
        </row>
        <row r="30">
          <cell r="C30">
            <v>1000000</v>
          </cell>
          <cell r="D30">
            <v>0</v>
          </cell>
        </row>
        <row r="31">
          <cell r="C31">
            <v>46754532.719999999</v>
          </cell>
          <cell r="D31">
            <v>26797500</v>
          </cell>
        </row>
        <row r="32">
          <cell r="C32">
            <v>2683693.65</v>
          </cell>
          <cell r="D32">
            <v>4676145.1900000004</v>
          </cell>
        </row>
        <row r="33">
          <cell r="C33">
            <v>13659607.42</v>
          </cell>
          <cell r="D33">
            <v>46568097.859999999</v>
          </cell>
        </row>
        <row r="39">
          <cell r="C39">
            <v>11962365.4</v>
          </cell>
          <cell r="D39">
            <v>29661328.84</v>
          </cell>
        </row>
        <row r="42">
          <cell r="C42">
            <v>11962365.4</v>
          </cell>
          <cell r="D42">
            <v>29661328.84</v>
          </cell>
        </row>
        <row r="43">
          <cell r="C43">
            <v>10887991.01</v>
          </cell>
          <cell r="D43">
            <v>11286452.66</v>
          </cell>
        </row>
        <row r="44">
          <cell r="C44">
            <v>10887991.01</v>
          </cell>
          <cell r="D44">
            <v>11286452.66</v>
          </cell>
        </row>
        <row r="49">
          <cell r="C49">
            <v>25604432.09</v>
          </cell>
          <cell r="D49">
            <v>29842129.949999999</v>
          </cell>
        </row>
        <row r="50">
          <cell r="C50">
            <v>25604432.09</v>
          </cell>
          <cell r="D50">
            <v>29842129.949999999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F"/>
    </sheetNames>
    <sheetDataSet>
      <sheetData sheetId="0">
        <row r="5">
          <cell r="B5">
            <v>243306961.97</v>
          </cell>
          <cell r="F5">
            <v>75229049.010000005</v>
          </cell>
        </row>
        <row r="6">
          <cell r="B6">
            <v>17982176.210000001</v>
          </cell>
          <cell r="F6">
            <v>0</v>
          </cell>
        </row>
        <row r="7">
          <cell r="B7">
            <v>18492886.25</v>
          </cell>
          <cell r="F7">
            <v>-2793</v>
          </cell>
        </row>
        <row r="8">
          <cell r="B8">
            <v>0</v>
          </cell>
          <cell r="F8">
            <v>0</v>
          </cell>
        </row>
        <row r="9">
          <cell r="B9">
            <v>0</v>
          </cell>
          <cell r="F9">
            <v>0</v>
          </cell>
        </row>
        <row r="10">
          <cell r="B10">
            <v>0</v>
          </cell>
          <cell r="F10">
            <v>0</v>
          </cell>
        </row>
        <row r="11">
          <cell r="B11">
            <v>-16980</v>
          </cell>
          <cell r="F11">
            <v>8583471.8499999996</v>
          </cell>
        </row>
        <row r="12">
          <cell r="F12">
            <v>0</v>
          </cell>
        </row>
        <row r="13">
          <cell r="B13">
            <v>279765044.43000001</v>
          </cell>
        </row>
        <row r="14">
          <cell r="F14">
            <v>83809727.859999999</v>
          </cell>
        </row>
        <row r="16">
          <cell r="B16">
            <v>3357597.9</v>
          </cell>
        </row>
        <row r="17">
          <cell r="B17">
            <v>0</v>
          </cell>
          <cell r="F17">
            <v>0</v>
          </cell>
        </row>
        <row r="18">
          <cell r="B18">
            <v>1973147658.5599999</v>
          </cell>
          <cell r="F18">
            <v>0</v>
          </cell>
        </row>
        <row r="19">
          <cell r="B19">
            <v>285544668.79000002</v>
          </cell>
          <cell r="F19">
            <v>91107280.930000007</v>
          </cell>
        </row>
        <row r="20">
          <cell r="B20">
            <v>12774068.68</v>
          </cell>
          <cell r="F20">
            <v>0</v>
          </cell>
        </row>
        <row r="21">
          <cell r="B21">
            <v>-180474450.91999999</v>
          </cell>
          <cell r="F21">
            <v>0</v>
          </cell>
        </row>
        <row r="22">
          <cell r="B22">
            <v>1214356.98</v>
          </cell>
          <cell r="F22">
            <v>0</v>
          </cell>
        </row>
        <row r="23">
          <cell r="B23">
            <v>0</v>
          </cell>
        </row>
        <row r="24">
          <cell r="B24">
            <v>0</v>
          </cell>
          <cell r="F24">
            <v>91107280.930000007</v>
          </cell>
        </row>
        <row r="26">
          <cell r="B26">
            <v>2095563899.9899998</v>
          </cell>
          <cell r="F26">
            <v>174917008.79000002</v>
          </cell>
        </row>
        <row r="31">
          <cell r="F31">
            <v>486275436.76999998</v>
          </cell>
        </row>
        <row r="32">
          <cell r="F32">
            <v>0</v>
          </cell>
        </row>
        <row r="33">
          <cell r="F33">
            <v>0</v>
          </cell>
        </row>
        <row r="35">
          <cell r="F35">
            <v>1714136498.8600001</v>
          </cell>
        </row>
        <row r="36">
          <cell r="F36">
            <v>220821168.18000001</v>
          </cell>
        </row>
        <row r="37">
          <cell r="F37">
            <v>1493315330.6800001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F"/>
    </sheetNames>
    <sheetDataSet>
      <sheetData sheetId="0">
        <row r="5">
          <cell r="B5">
            <v>166718862.69999999</v>
          </cell>
          <cell r="C5">
            <v>119924811.62</v>
          </cell>
          <cell r="F5">
            <v>75195477.200000003</v>
          </cell>
          <cell r="G5">
            <v>118264005.44</v>
          </cell>
        </row>
        <row r="6">
          <cell r="B6">
            <v>14386092.779999999</v>
          </cell>
          <cell r="C6">
            <v>15606049.369999999</v>
          </cell>
          <cell r="F6">
            <v>0</v>
          </cell>
          <cell r="G6">
            <v>0</v>
          </cell>
        </row>
        <row r="7">
          <cell r="B7">
            <v>21303303.899999999</v>
          </cell>
          <cell r="C7">
            <v>45266963.869999997</v>
          </cell>
          <cell r="F7">
            <v>-1655589.91</v>
          </cell>
          <cell r="G7">
            <v>-245185.15</v>
          </cell>
        </row>
        <row r="8">
          <cell r="B8">
            <v>0</v>
          </cell>
          <cell r="C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0</v>
          </cell>
          <cell r="F10">
            <v>0</v>
          </cell>
          <cell r="G10">
            <v>0</v>
          </cell>
        </row>
        <row r="11">
          <cell r="B11">
            <v>-16980</v>
          </cell>
          <cell r="C11">
            <v>34130</v>
          </cell>
          <cell r="F11">
            <v>8440748.9299999997</v>
          </cell>
          <cell r="G11">
            <v>7498720.0099999998</v>
          </cell>
        </row>
        <row r="12">
          <cell r="F12">
            <v>0</v>
          </cell>
          <cell r="G12">
            <v>0</v>
          </cell>
        </row>
        <row r="13">
          <cell r="B13">
            <v>202391279.38</v>
          </cell>
          <cell r="C13">
            <v>180831954.86000001</v>
          </cell>
        </row>
        <row r="14">
          <cell r="F14">
            <v>81980636.219999999</v>
          </cell>
          <cell r="G14">
            <v>125517540.3</v>
          </cell>
        </row>
        <row r="16">
          <cell r="B16">
            <v>3253460.37</v>
          </cell>
          <cell r="C16">
            <v>3152188.83</v>
          </cell>
        </row>
        <row r="17">
          <cell r="B17">
            <v>0</v>
          </cell>
          <cell r="C17">
            <v>0</v>
          </cell>
          <cell r="F17">
            <v>0</v>
          </cell>
        </row>
        <row r="18">
          <cell r="B18">
            <v>1838372185.2</v>
          </cell>
          <cell r="C18">
            <v>1710974983.1700001</v>
          </cell>
          <cell r="F18">
            <v>0</v>
          </cell>
        </row>
        <row r="19">
          <cell r="B19">
            <v>270894051.29000002</v>
          </cell>
          <cell r="C19">
            <v>266378119.69</v>
          </cell>
          <cell r="F19">
            <v>105050446.84</v>
          </cell>
          <cell r="G19">
            <v>116929458.87</v>
          </cell>
        </row>
        <row r="20">
          <cell r="B20">
            <v>10461028.68</v>
          </cell>
          <cell r="C20">
            <v>10461028.68</v>
          </cell>
          <cell r="F20">
            <v>0</v>
          </cell>
        </row>
        <row r="21">
          <cell r="B21">
            <v>-156506109.09</v>
          </cell>
          <cell r="C21">
            <v>-131095444.83</v>
          </cell>
          <cell r="F21">
            <v>0</v>
          </cell>
        </row>
        <row r="22">
          <cell r="B22">
            <v>1175906.98</v>
          </cell>
          <cell r="C22">
            <v>1051801.24</v>
          </cell>
          <cell r="F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0</v>
          </cell>
          <cell r="C24">
            <v>0</v>
          </cell>
          <cell r="F24">
            <v>105050446.84</v>
          </cell>
          <cell r="G24">
            <v>116929458.87</v>
          </cell>
        </row>
        <row r="26">
          <cell r="B26">
            <v>1967650523.4300001</v>
          </cell>
          <cell r="C26">
            <v>1860922676.7800002</v>
          </cell>
          <cell r="F26">
            <v>187031083.06</v>
          </cell>
          <cell r="G26">
            <v>242446999.17000002</v>
          </cell>
        </row>
        <row r="30">
          <cell r="F30">
            <v>486275436.76999998</v>
          </cell>
        </row>
        <row r="31">
          <cell r="F31">
            <v>486275436.76999998</v>
          </cell>
          <cell r="G31">
            <v>486365438.76999998</v>
          </cell>
        </row>
        <row r="35">
          <cell r="F35">
            <v>1496735282.98</v>
          </cell>
          <cell r="G35">
            <v>1312942193.7</v>
          </cell>
        </row>
        <row r="36">
          <cell r="F36">
            <v>188173879.88999999</v>
          </cell>
          <cell r="G36">
            <v>255428335.34999999</v>
          </cell>
        </row>
        <row r="37">
          <cell r="F37">
            <v>1308561403.0899999</v>
          </cell>
          <cell r="G37">
            <v>1057513858.35</v>
          </cell>
        </row>
        <row r="46">
          <cell r="G46">
            <v>1799307632.47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31120"/>
      <sheetName val="31120"/>
      <sheetName val="Int. 31130"/>
      <sheetName val="31130"/>
      <sheetName val="Int. 31200"/>
      <sheetName val="31200"/>
      <sheetName val="Int. 32200"/>
      <sheetName val="32200"/>
      <sheetName val="Int. 32300"/>
      <sheetName val="32300"/>
      <sheetName val="Int. 32400"/>
      <sheetName val="32400"/>
      <sheetName val="Int. Paramunicipal"/>
      <sheetName val="Paramunicipal"/>
    </sheetNames>
    <sheetDataSet>
      <sheetData sheetId="0"/>
      <sheetData sheetId="1"/>
      <sheetData sheetId="2"/>
      <sheetData sheetId="3">
        <row r="1">
          <cell r="B1" t="str">
            <v>3.1.1.3.0 Instituciones Públicas de Seguridad Social</v>
          </cell>
        </row>
        <row r="2">
          <cell r="B2" t="str">
            <v>Estado de Actividades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60">
          <cell r="E60"/>
          <cell r="F60"/>
          <cell r="G60"/>
        </row>
        <row r="68">
          <cell r="B68" t="str">
            <v>Estado de Situación Financiera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</sheetData>
      <sheetData sheetId="4"/>
      <sheetData sheetId="5">
        <row r="1">
          <cell r="B1" t="str">
            <v>3.1.2.0.0  Entidades Paramunicipales Empresariales No Financieras Con Participacion Estatal Mayoritaria</v>
          </cell>
        </row>
        <row r="2">
          <cell r="B2" t="str">
            <v>Estado de Actividades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60">
          <cell r="E60"/>
          <cell r="F60"/>
          <cell r="G60"/>
        </row>
        <row r="68">
          <cell r="B68" t="str">
            <v>Estado de Situación Financiera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31120"/>
      <sheetName val="31120"/>
      <sheetName val="Int. 31130"/>
      <sheetName val="31130"/>
      <sheetName val="Int. 31200"/>
      <sheetName val="31200"/>
      <sheetName val="Int. 32200"/>
      <sheetName val="32200"/>
      <sheetName val="Int. 32300"/>
      <sheetName val="32300"/>
      <sheetName val="Int. 32400"/>
      <sheetName val="32400"/>
      <sheetName val="Int. Paramunicipal"/>
      <sheetName val="Paramuni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3.2.2.0.0 Entidades Paramunicipales Empresariales Financieras Monetarias Con Participacion Estatal Mayoritaria</v>
          </cell>
        </row>
        <row r="2">
          <cell r="B2" t="str">
            <v>Estado de Actividades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/>
          <cell r="F23"/>
          <cell r="G23"/>
        </row>
        <row r="28"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</row>
        <row r="43">
          <cell r="E43">
            <v>0</v>
          </cell>
          <cell r="F43">
            <v>0</v>
          </cell>
          <cell r="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60">
          <cell r="E60"/>
          <cell r="F60"/>
          <cell r="G60"/>
        </row>
        <row r="68">
          <cell r="B68" t="str">
            <v>Estado de Situación Financiera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tabSelected="1" workbookViewId="0">
      <selection activeCell="A2" sqref="A2"/>
    </sheetView>
  </sheetViews>
  <sheetFormatPr baseColWidth="10" defaultRowHeight="15" x14ac:dyDescent="0.25"/>
  <cols>
    <col min="1" max="1" width="58.140625" customWidth="1"/>
    <col min="2" max="3" width="16.140625" customWidth="1"/>
    <col min="4" max="4" width="0.85546875" customWidth="1"/>
    <col min="5" max="5" width="55.140625" customWidth="1"/>
    <col min="6" max="7" width="16.140625" customWidth="1"/>
    <col min="9" max="9" width="1.5703125" customWidth="1"/>
    <col min="10" max="10" width="73.5703125" customWidth="1"/>
    <col min="11" max="12" width="22.140625" customWidth="1"/>
    <col min="14" max="14" width="53" customWidth="1"/>
    <col min="15" max="15" width="24.140625" customWidth="1"/>
    <col min="16" max="16" width="25.28515625" customWidth="1"/>
    <col min="17" max="17" width="21.7109375" customWidth="1"/>
    <col min="18" max="18" width="21.85546875" customWidth="1"/>
    <col min="19" max="19" width="18" customWidth="1"/>
    <col min="21" max="21" width="65" customWidth="1"/>
    <col min="22" max="23" width="22.140625" customWidth="1"/>
    <col min="25" max="26" width="1.5703125" customWidth="1"/>
    <col min="27" max="27" width="64.28515625" bestFit="1" customWidth="1"/>
    <col min="28" max="29" width="22.140625" customWidth="1"/>
  </cols>
  <sheetData>
    <row r="1" spans="1:29" ht="48" customHeight="1" x14ac:dyDescent="0.25">
      <c r="A1" s="386" t="s">
        <v>0</v>
      </c>
      <c r="B1" s="387"/>
      <c r="C1" s="387"/>
      <c r="D1" s="387"/>
      <c r="E1" s="387"/>
      <c r="F1" s="387"/>
      <c r="G1" s="388"/>
      <c r="I1" s="391" t="s">
        <v>59</v>
      </c>
      <c r="J1" s="392"/>
      <c r="K1" s="392"/>
      <c r="L1" s="393"/>
      <c r="N1" s="391" t="s">
        <v>114</v>
      </c>
      <c r="O1" s="392"/>
      <c r="P1" s="392"/>
      <c r="Q1" s="392"/>
      <c r="R1" s="392"/>
      <c r="S1" s="393"/>
      <c r="U1" s="391" t="s">
        <v>128</v>
      </c>
      <c r="V1" s="392"/>
      <c r="W1" s="393"/>
      <c r="Y1" s="386" t="s">
        <v>133</v>
      </c>
      <c r="Z1" s="387"/>
      <c r="AA1" s="387"/>
      <c r="AB1" s="387"/>
      <c r="AC1" s="388"/>
    </row>
    <row r="2" spans="1:29" ht="45" customHeight="1" x14ac:dyDescent="0.25">
      <c r="A2" s="1" t="s">
        <v>1</v>
      </c>
      <c r="B2" s="2">
        <v>2020</v>
      </c>
      <c r="C2" s="2">
        <v>2019</v>
      </c>
      <c r="D2" s="3"/>
      <c r="E2" s="4" t="s">
        <v>2</v>
      </c>
      <c r="F2" s="2">
        <v>2020</v>
      </c>
      <c r="G2" s="5">
        <v>2019</v>
      </c>
      <c r="I2" s="46"/>
      <c r="J2" s="47"/>
      <c r="K2" s="48">
        <v>2020</v>
      </c>
      <c r="L2" s="49">
        <v>2019</v>
      </c>
      <c r="N2" s="68" t="s">
        <v>115</v>
      </c>
      <c r="O2" s="69" t="s">
        <v>116</v>
      </c>
      <c r="P2" s="69" t="s">
        <v>117</v>
      </c>
      <c r="Q2" s="69" t="s">
        <v>118</v>
      </c>
      <c r="R2" s="69" t="s">
        <v>119</v>
      </c>
      <c r="S2" s="69" t="s">
        <v>120</v>
      </c>
      <c r="U2" s="103"/>
      <c r="V2" s="89" t="s">
        <v>129</v>
      </c>
      <c r="W2" s="90" t="s">
        <v>130</v>
      </c>
      <c r="Y2" s="389" t="s">
        <v>115</v>
      </c>
      <c r="Z2" s="390"/>
      <c r="AA2" s="390"/>
      <c r="AB2" s="68">
        <v>2020</v>
      </c>
      <c r="AC2" s="109">
        <v>2019</v>
      </c>
    </row>
    <row r="3" spans="1:29" x14ac:dyDescent="0.25">
      <c r="A3" s="6"/>
      <c r="B3" s="7"/>
      <c r="C3" s="7"/>
      <c r="D3" s="8"/>
      <c r="E3" s="9"/>
      <c r="F3" s="7"/>
      <c r="G3" s="10"/>
      <c r="I3" s="50" t="s">
        <v>60</v>
      </c>
      <c r="J3" s="51"/>
      <c r="K3" s="52"/>
      <c r="L3" s="53"/>
      <c r="N3" s="70"/>
      <c r="O3" s="71"/>
      <c r="P3" s="71"/>
      <c r="Q3" s="71"/>
      <c r="R3" s="71"/>
      <c r="S3" s="72"/>
      <c r="U3" s="104" t="s">
        <v>1</v>
      </c>
      <c r="V3" s="92">
        <f>V4+V13</f>
        <v>26778759.479999997</v>
      </c>
      <c r="W3" s="93">
        <f>W4+W13</f>
        <v>232065901.09000003</v>
      </c>
      <c r="Y3" s="110"/>
      <c r="Z3" s="111"/>
      <c r="AA3" s="112"/>
      <c r="AB3" s="112"/>
      <c r="AC3" s="113"/>
    </row>
    <row r="4" spans="1:29" x14ac:dyDescent="0.25">
      <c r="A4" s="11" t="s">
        <v>3</v>
      </c>
      <c r="B4" s="12"/>
      <c r="C4" s="12"/>
      <c r="D4" s="13"/>
      <c r="E4" s="9" t="s">
        <v>4</v>
      </c>
      <c r="F4" s="12"/>
      <c r="G4" s="14"/>
      <c r="I4" s="54" t="s">
        <v>61</v>
      </c>
      <c r="J4" s="55"/>
      <c r="K4" s="12">
        <f>SUM(K5:K11)</f>
        <v>169163966.45999998</v>
      </c>
      <c r="L4" s="27">
        <f>SUM(L5:L11)</f>
        <v>205744565.22000003</v>
      </c>
      <c r="N4" s="73" t="s">
        <v>191</v>
      </c>
      <c r="O4" s="74">
        <f>+O5+O6+O7</f>
        <v>486275436.76999998</v>
      </c>
      <c r="P4" s="75"/>
      <c r="Q4" s="75"/>
      <c r="R4" s="75"/>
      <c r="S4" s="74">
        <f>+O4</f>
        <v>486275436.76999998</v>
      </c>
      <c r="U4" s="105" t="s">
        <v>3</v>
      </c>
      <c r="V4" s="92">
        <f>SUM(V5:V11)</f>
        <v>2810417.65</v>
      </c>
      <c r="W4" s="93">
        <f>SUM(W5:W11)</f>
        <v>80184182.700000003</v>
      </c>
      <c r="Y4" s="114" t="s">
        <v>134</v>
      </c>
      <c r="Z4" s="111"/>
      <c r="AA4" s="115"/>
      <c r="AB4" s="116"/>
      <c r="AC4" s="117"/>
    </row>
    <row r="5" spans="1:29" x14ac:dyDescent="0.25">
      <c r="A5" s="15" t="s">
        <v>5</v>
      </c>
      <c r="B5" s="16">
        <v>243306961.97</v>
      </c>
      <c r="C5" s="16">
        <v>166718862.69999999</v>
      </c>
      <c r="D5" s="17"/>
      <c r="E5" s="18" t="s">
        <v>6</v>
      </c>
      <c r="F5" s="16">
        <v>75229049.010000005</v>
      </c>
      <c r="G5" s="14">
        <v>75195477.200000003</v>
      </c>
      <c r="I5" s="56"/>
      <c r="J5" s="57" t="s">
        <v>62</v>
      </c>
      <c r="K5" s="58">
        <v>99192160.329999998</v>
      </c>
      <c r="L5" s="59">
        <v>101664746.48</v>
      </c>
      <c r="N5" s="76" t="s">
        <v>45</v>
      </c>
      <c r="O5" s="77">
        <v>486275436.76999998</v>
      </c>
      <c r="P5" s="75"/>
      <c r="Q5" s="75"/>
      <c r="R5" s="75"/>
      <c r="S5" s="77">
        <f>+O5</f>
        <v>486275436.76999998</v>
      </c>
      <c r="U5" s="106" t="s">
        <v>5</v>
      </c>
      <c r="V5" s="95">
        <v>0</v>
      </c>
      <c r="W5" s="96">
        <v>76588099.269999996</v>
      </c>
      <c r="Y5" s="110"/>
      <c r="Z5" s="118" t="s">
        <v>129</v>
      </c>
      <c r="AA5" s="119"/>
      <c r="AB5" s="120">
        <f>SUM(AB6:AB15)</f>
        <v>846820851.92000008</v>
      </c>
      <c r="AC5" s="121">
        <f>SUM(AC6:AC15)</f>
        <v>878456844.70000005</v>
      </c>
    </row>
    <row r="6" spans="1:29" x14ac:dyDescent="0.25">
      <c r="A6" s="15" t="s">
        <v>7</v>
      </c>
      <c r="B6" s="16">
        <v>17982176.210000001</v>
      </c>
      <c r="C6" s="16">
        <v>14386092.779999999</v>
      </c>
      <c r="D6" s="17"/>
      <c r="E6" s="18" t="s">
        <v>8</v>
      </c>
      <c r="F6" s="16">
        <v>0</v>
      </c>
      <c r="G6" s="14">
        <v>0</v>
      </c>
      <c r="I6" s="56"/>
      <c r="J6" s="57" t="s">
        <v>63</v>
      </c>
      <c r="K6" s="58">
        <v>0</v>
      </c>
      <c r="L6" s="59">
        <v>0</v>
      </c>
      <c r="N6" s="76" t="s">
        <v>46</v>
      </c>
      <c r="O6" s="77">
        <v>0</v>
      </c>
      <c r="P6" s="75"/>
      <c r="Q6" s="75"/>
      <c r="R6" s="75"/>
      <c r="S6" s="77">
        <f>+O6</f>
        <v>0</v>
      </c>
      <c r="U6" s="106" t="s">
        <v>7</v>
      </c>
      <c r="V6" s="95">
        <v>0</v>
      </c>
      <c r="W6" s="96">
        <v>3596083.43</v>
      </c>
      <c r="Y6" s="122">
        <v>4110</v>
      </c>
      <c r="Z6" s="111"/>
      <c r="AA6" s="94" t="s">
        <v>62</v>
      </c>
      <c r="AB6" s="123">
        <v>99192160.329999998</v>
      </c>
      <c r="AC6" s="124">
        <v>101664746.48</v>
      </c>
    </row>
    <row r="7" spans="1:29" x14ac:dyDescent="0.25">
      <c r="A7" s="15" t="s">
        <v>9</v>
      </c>
      <c r="B7" s="16">
        <v>18492886.25</v>
      </c>
      <c r="C7" s="16">
        <v>21303303.899999999</v>
      </c>
      <c r="D7" s="17"/>
      <c r="E7" s="18" t="s">
        <v>10</v>
      </c>
      <c r="F7" s="16">
        <v>-2793</v>
      </c>
      <c r="G7" s="14">
        <v>-1655589.91</v>
      </c>
      <c r="I7" s="56"/>
      <c r="J7" s="57" t="s">
        <v>64</v>
      </c>
      <c r="K7" s="58">
        <v>0</v>
      </c>
      <c r="L7" s="59">
        <v>0</v>
      </c>
      <c r="N7" s="76" t="s">
        <v>47</v>
      </c>
      <c r="O7" s="77">
        <v>0</v>
      </c>
      <c r="P7" s="75"/>
      <c r="Q7" s="75"/>
      <c r="R7" s="75"/>
      <c r="S7" s="77">
        <f>+O7</f>
        <v>0</v>
      </c>
      <c r="U7" s="106" t="s">
        <v>9</v>
      </c>
      <c r="V7" s="95">
        <v>2810417.65</v>
      </c>
      <c r="W7" s="96">
        <v>0</v>
      </c>
      <c r="Y7" s="122">
        <v>4120</v>
      </c>
      <c r="Z7" s="111"/>
      <c r="AA7" s="94" t="s">
        <v>63</v>
      </c>
      <c r="AB7" s="123">
        <v>0</v>
      </c>
      <c r="AC7" s="124">
        <v>0</v>
      </c>
    </row>
    <row r="8" spans="1:29" x14ac:dyDescent="0.25">
      <c r="A8" s="15" t="s">
        <v>11</v>
      </c>
      <c r="B8" s="16">
        <v>0</v>
      </c>
      <c r="C8" s="16">
        <v>0</v>
      </c>
      <c r="D8" s="17"/>
      <c r="E8" s="18" t="s">
        <v>12</v>
      </c>
      <c r="F8" s="16">
        <v>0</v>
      </c>
      <c r="G8" s="14">
        <v>0</v>
      </c>
      <c r="I8" s="56"/>
      <c r="J8" s="57" t="s">
        <v>65</v>
      </c>
      <c r="K8" s="58">
        <v>60049149.810000002</v>
      </c>
      <c r="L8" s="59">
        <v>64805976.390000001</v>
      </c>
      <c r="N8" s="76"/>
      <c r="O8" s="77"/>
      <c r="P8" s="77"/>
      <c r="Q8" s="77"/>
      <c r="R8" s="77"/>
      <c r="S8" s="77"/>
      <c r="U8" s="106" t="s">
        <v>11</v>
      </c>
      <c r="V8" s="95">
        <v>0</v>
      </c>
      <c r="W8" s="96">
        <v>0</v>
      </c>
      <c r="Y8" s="122">
        <v>4130</v>
      </c>
      <c r="Z8" s="111"/>
      <c r="AA8" s="94" t="s">
        <v>64</v>
      </c>
      <c r="AB8" s="123">
        <v>0</v>
      </c>
      <c r="AC8" s="124">
        <v>0</v>
      </c>
    </row>
    <row r="9" spans="1:29" x14ac:dyDescent="0.25">
      <c r="A9" s="15" t="s">
        <v>13</v>
      </c>
      <c r="B9" s="16">
        <v>0</v>
      </c>
      <c r="C9" s="16">
        <v>0</v>
      </c>
      <c r="D9" s="17"/>
      <c r="E9" s="18" t="s">
        <v>14</v>
      </c>
      <c r="F9" s="16">
        <v>0</v>
      </c>
      <c r="G9" s="19">
        <v>0</v>
      </c>
      <c r="I9" s="56"/>
      <c r="J9" s="57" t="s">
        <v>66</v>
      </c>
      <c r="K9" s="58">
        <v>1864287.78</v>
      </c>
      <c r="L9" s="59">
        <v>13007929.68</v>
      </c>
      <c r="N9" s="73" t="s">
        <v>192</v>
      </c>
      <c r="O9" s="75"/>
      <c r="P9" s="74">
        <f>+P11+P12+P13+P14</f>
        <v>1308561403.0899999</v>
      </c>
      <c r="Q9" s="74">
        <f>+Q10</f>
        <v>188173879.88999999</v>
      </c>
      <c r="R9" s="75"/>
      <c r="S9" s="74">
        <f>+P9+Q9</f>
        <v>1496735282.98</v>
      </c>
      <c r="U9" s="106" t="s">
        <v>13</v>
      </c>
      <c r="V9" s="95">
        <v>0</v>
      </c>
      <c r="W9" s="96">
        <v>0</v>
      </c>
      <c r="Y9" s="122">
        <v>4140</v>
      </c>
      <c r="Z9" s="111"/>
      <c r="AA9" s="94" t="s">
        <v>65</v>
      </c>
      <c r="AB9" s="123">
        <v>60049149.810000002</v>
      </c>
      <c r="AC9" s="124">
        <v>64805976.390000001</v>
      </c>
    </row>
    <row r="10" spans="1:29" x14ac:dyDescent="0.25">
      <c r="A10" s="15" t="s">
        <v>15</v>
      </c>
      <c r="B10" s="16">
        <v>0</v>
      </c>
      <c r="C10" s="16">
        <v>0</v>
      </c>
      <c r="D10" s="17"/>
      <c r="E10" s="18" t="s">
        <v>16</v>
      </c>
      <c r="F10" s="16">
        <v>0</v>
      </c>
      <c r="G10" s="14">
        <v>0</v>
      </c>
      <c r="I10" s="56"/>
      <c r="J10" s="57" t="s">
        <v>67</v>
      </c>
      <c r="K10" s="58">
        <v>8058368.54</v>
      </c>
      <c r="L10" s="59">
        <v>26265912.670000002</v>
      </c>
      <c r="N10" s="76" t="s">
        <v>113</v>
      </c>
      <c r="O10" s="75"/>
      <c r="P10" s="75"/>
      <c r="Q10" s="77">
        <v>188173879.88999999</v>
      </c>
      <c r="R10" s="75"/>
      <c r="S10" s="77">
        <f>+Q10</f>
        <v>188173879.88999999</v>
      </c>
      <c r="U10" s="106" t="s">
        <v>15</v>
      </c>
      <c r="V10" s="95">
        <v>0</v>
      </c>
      <c r="W10" s="96">
        <v>0</v>
      </c>
      <c r="Y10" s="122">
        <v>4150</v>
      </c>
      <c r="Z10" s="111"/>
      <c r="AA10" s="94" t="s">
        <v>66</v>
      </c>
      <c r="AB10" s="123">
        <v>1864287.78</v>
      </c>
      <c r="AC10" s="124">
        <v>13007929.68</v>
      </c>
    </row>
    <row r="11" spans="1:29" x14ac:dyDescent="0.25">
      <c r="A11" s="15" t="s">
        <v>17</v>
      </c>
      <c r="B11" s="16">
        <v>-16980</v>
      </c>
      <c r="C11" s="16">
        <v>-16980</v>
      </c>
      <c r="D11" s="17"/>
      <c r="E11" s="18" t="s">
        <v>18</v>
      </c>
      <c r="F11" s="16">
        <v>8583471.8499999996</v>
      </c>
      <c r="G11" s="14">
        <v>8440748.9299999997</v>
      </c>
      <c r="I11" s="56"/>
      <c r="J11" s="57" t="s">
        <v>68</v>
      </c>
      <c r="K11" s="58">
        <v>0</v>
      </c>
      <c r="L11" s="59">
        <v>0</v>
      </c>
      <c r="N11" s="76" t="s">
        <v>50</v>
      </c>
      <c r="O11" s="75"/>
      <c r="P11" s="77">
        <v>1308561403.0899999</v>
      </c>
      <c r="Q11" s="75"/>
      <c r="R11" s="75"/>
      <c r="S11" s="77">
        <f>+P11</f>
        <v>1308561403.0899999</v>
      </c>
      <c r="U11" s="106" t="s">
        <v>17</v>
      </c>
      <c r="V11" s="95">
        <v>0</v>
      </c>
      <c r="W11" s="96">
        <v>0</v>
      </c>
      <c r="Y11" s="122">
        <v>4160</v>
      </c>
      <c r="Z11" s="111"/>
      <c r="AA11" s="94" t="s">
        <v>67</v>
      </c>
      <c r="AB11" s="123">
        <v>8058368.54</v>
      </c>
      <c r="AC11" s="124">
        <v>26265912.670000002</v>
      </c>
    </row>
    <row r="12" spans="1:29" ht="15" customHeight="1" x14ac:dyDescent="0.25">
      <c r="A12" s="15"/>
      <c r="B12" s="16"/>
      <c r="C12" s="16"/>
      <c r="D12" s="17"/>
      <c r="E12" s="18" t="s">
        <v>19</v>
      </c>
      <c r="F12" s="16">
        <v>0</v>
      </c>
      <c r="G12" s="14">
        <v>0</v>
      </c>
      <c r="I12" s="394" t="s">
        <v>69</v>
      </c>
      <c r="J12" s="395"/>
      <c r="K12" s="12">
        <f>SUM(K13:K14)</f>
        <v>677656885.46000004</v>
      </c>
      <c r="L12" s="27">
        <f>SUM(L13:L14)</f>
        <v>672712279.48000002</v>
      </c>
      <c r="N12" s="76" t="s">
        <v>121</v>
      </c>
      <c r="O12" s="75"/>
      <c r="P12" s="77">
        <v>0</v>
      </c>
      <c r="Q12" s="75"/>
      <c r="R12" s="75"/>
      <c r="S12" s="77">
        <f t="shared" ref="S12:S14" si="0">+P12</f>
        <v>0</v>
      </c>
      <c r="U12" s="106"/>
      <c r="V12" s="95"/>
      <c r="W12" s="96"/>
      <c r="Y12" s="122">
        <v>4170</v>
      </c>
      <c r="Z12" s="111"/>
      <c r="AA12" s="94" t="s">
        <v>68</v>
      </c>
      <c r="AB12" s="123">
        <v>0</v>
      </c>
      <c r="AC12" s="124">
        <v>0</v>
      </c>
    </row>
    <row r="13" spans="1:29" ht="22.5" x14ac:dyDescent="0.25">
      <c r="A13" s="20" t="s">
        <v>20</v>
      </c>
      <c r="B13" s="12">
        <f>SUM(B5:B11)</f>
        <v>279765044.43000001</v>
      </c>
      <c r="C13" s="12">
        <f>SUM(C5:C11)</f>
        <v>202391279.38</v>
      </c>
      <c r="D13" s="17"/>
      <c r="E13" s="18"/>
      <c r="F13" s="12"/>
      <c r="G13" s="14"/>
      <c r="I13" s="56"/>
      <c r="J13" s="60" t="s">
        <v>70</v>
      </c>
      <c r="K13" s="58">
        <v>677656885.46000004</v>
      </c>
      <c r="L13" s="59">
        <v>672712279.48000002</v>
      </c>
      <c r="N13" s="76" t="s">
        <v>52</v>
      </c>
      <c r="O13" s="75"/>
      <c r="P13" s="77">
        <v>0</v>
      </c>
      <c r="Q13" s="75"/>
      <c r="R13" s="75"/>
      <c r="S13" s="77">
        <f t="shared" si="0"/>
        <v>0</v>
      </c>
      <c r="U13" s="105" t="s">
        <v>22</v>
      </c>
      <c r="V13" s="92">
        <f>SUM(V14:V22)</f>
        <v>23968341.829999998</v>
      </c>
      <c r="W13" s="93">
        <f>SUM(W14:W22)</f>
        <v>151881718.39000002</v>
      </c>
      <c r="Y13" s="122">
        <v>4210</v>
      </c>
      <c r="Z13" s="111"/>
      <c r="AA13" s="94" t="s">
        <v>135</v>
      </c>
      <c r="AB13" s="123">
        <v>677656885.46000004</v>
      </c>
      <c r="AC13" s="124">
        <v>672712279.48000002</v>
      </c>
    </row>
    <row r="14" spans="1:29" x14ac:dyDescent="0.25">
      <c r="A14" s="6"/>
      <c r="B14" s="12"/>
      <c r="C14" s="12"/>
      <c r="D14" s="8"/>
      <c r="E14" s="21" t="s">
        <v>21</v>
      </c>
      <c r="F14" s="16">
        <f>SUM(F5:F12)</f>
        <v>83809727.859999999</v>
      </c>
      <c r="G14" s="14">
        <f>SUM(G5:G12)</f>
        <v>81980636.219999999</v>
      </c>
      <c r="I14" s="56"/>
      <c r="J14" s="57" t="s">
        <v>71</v>
      </c>
      <c r="K14" s="58">
        <v>0</v>
      </c>
      <c r="L14" s="59">
        <v>0</v>
      </c>
      <c r="N14" s="76" t="s">
        <v>53</v>
      </c>
      <c r="O14" s="75"/>
      <c r="P14" s="77">
        <v>0</v>
      </c>
      <c r="Q14" s="75"/>
      <c r="R14" s="75"/>
      <c r="S14" s="77">
        <f t="shared" si="0"/>
        <v>0</v>
      </c>
      <c r="U14" s="106" t="s">
        <v>23</v>
      </c>
      <c r="V14" s="95">
        <v>0</v>
      </c>
      <c r="W14" s="96">
        <v>104137.53</v>
      </c>
      <c r="Y14" s="122">
        <v>4220</v>
      </c>
      <c r="Z14" s="111"/>
      <c r="AA14" s="94" t="s">
        <v>136</v>
      </c>
      <c r="AB14" s="123">
        <v>0</v>
      </c>
      <c r="AC14" s="124">
        <v>0</v>
      </c>
    </row>
    <row r="15" spans="1:29" x14ac:dyDescent="0.25">
      <c r="A15" s="6" t="s">
        <v>22</v>
      </c>
      <c r="B15" s="16"/>
      <c r="C15" s="16"/>
      <c r="D15" s="17"/>
      <c r="E15" s="9"/>
      <c r="F15" s="12"/>
      <c r="G15" s="22"/>
      <c r="I15" s="54" t="s">
        <v>72</v>
      </c>
      <c r="J15" s="55"/>
      <c r="K15" s="12">
        <f>SUM(K16:K20)</f>
        <v>0</v>
      </c>
      <c r="L15" s="27">
        <f>SUM(L16:L20)</f>
        <v>0</v>
      </c>
      <c r="N15" s="76"/>
      <c r="O15" s="77"/>
      <c r="P15" s="77"/>
      <c r="Q15" s="77"/>
      <c r="R15" s="77"/>
      <c r="S15" s="77"/>
      <c r="U15" s="106" t="s">
        <v>25</v>
      </c>
      <c r="V15" s="95">
        <v>0</v>
      </c>
      <c r="W15" s="96">
        <v>0</v>
      </c>
      <c r="Y15" s="122" t="s">
        <v>137</v>
      </c>
      <c r="Z15" s="111"/>
      <c r="AA15" s="94" t="s">
        <v>138</v>
      </c>
      <c r="AB15" s="123">
        <v>0</v>
      </c>
      <c r="AC15" s="124">
        <v>0</v>
      </c>
    </row>
    <row r="16" spans="1:29" ht="22.5" x14ac:dyDescent="0.25">
      <c r="A16" s="15" t="s">
        <v>23</v>
      </c>
      <c r="B16" s="16">
        <v>3357597.9</v>
      </c>
      <c r="C16" s="16">
        <v>3253460.37</v>
      </c>
      <c r="D16" s="8"/>
      <c r="E16" s="9" t="s">
        <v>24</v>
      </c>
      <c r="F16" s="12"/>
      <c r="G16" s="14"/>
      <c r="I16" s="56"/>
      <c r="J16" s="57" t="s">
        <v>73</v>
      </c>
      <c r="K16" s="58">
        <v>0</v>
      </c>
      <c r="L16" s="59">
        <v>0</v>
      </c>
      <c r="N16" s="73" t="s">
        <v>193</v>
      </c>
      <c r="O16" s="75"/>
      <c r="P16" s="75"/>
      <c r="Q16" s="75"/>
      <c r="R16" s="74">
        <f>+R17+R18</f>
        <v>0</v>
      </c>
      <c r="S16" s="74">
        <f>+R16</f>
        <v>0</v>
      </c>
      <c r="U16" s="106" t="s">
        <v>27</v>
      </c>
      <c r="V16" s="95">
        <v>0</v>
      </c>
      <c r="W16" s="96">
        <v>134775473.36000001</v>
      </c>
      <c r="Y16" s="122" t="s">
        <v>139</v>
      </c>
      <c r="Z16" s="118" t="s">
        <v>130</v>
      </c>
      <c r="AA16" s="119"/>
      <c r="AB16" s="120">
        <f>SUM(AB17:AB32)</f>
        <v>602031341.91000009</v>
      </c>
      <c r="AC16" s="121">
        <f>SUM(AC17:AC32)</f>
        <v>664678532.71999991</v>
      </c>
    </row>
    <row r="17" spans="1:29" x14ac:dyDescent="0.25">
      <c r="A17" s="15" t="s">
        <v>25</v>
      </c>
      <c r="B17" s="16">
        <v>0</v>
      </c>
      <c r="C17" s="16">
        <v>0</v>
      </c>
      <c r="D17" s="17"/>
      <c r="E17" s="18" t="s">
        <v>26</v>
      </c>
      <c r="F17" s="16">
        <v>0</v>
      </c>
      <c r="G17" s="14">
        <v>0</v>
      </c>
      <c r="I17" s="56"/>
      <c r="J17" s="57" t="s">
        <v>74</v>
      </c>
      <c r="K17" s="58">
        <v>0</v>
      </c>
      <c r="L17" s="59">
        <v>0</v>
      </c>
      <c r="N17" s="76" t="s">
        <v>55</v>
      </c>
      <c r="O17" s="75"/>
      <c r="P17" s="75"/>
      <c r="Q17" s="75"/>
      <c r="R17" s="77">
        <v>0</v>
      </c>
      <c r="S17" s="77">
        <f>+R17</f>
        <v>0</v>
      </c>
      <c r="U17" s="106" t="s">
        <v>29</v>
      </c>
      <c r="V17" s="95">
        <v>0</v>
      </c>
      <c r="W17" s="96">
        <v>14650617.5</v>
      </c>
      <c r="Y17" s="122">
        <v>5110</v>
      </c>
      <c r="Z17" s="111"/>
      <c r="AA17" s="94" t="s">
        <v>81</v>
      </c>
      <c r="AB17" s="123">
        <v>282386835.86000001</v>
      </c>
      <c r="AC17" s="124">
        <v>264142761.31999999</v>
      </c>
    </row>
    <row r="18" spans="1:29" x14ac:dyDescent="0.25">
      <c r="A18" s="15" t="s">
        <v>27</v>
      </c>
      <c r="B18" s="16">
        <v>1973147658.5599999</v>
      </c>
      <c r="C18" s="16">
        <v>1838372185.2</v>
      </c>
      <c r="D18" s="17"/>
      <c r="E18" s="18" t="s">
        <v>28</v>
      </c>
      <c r="F18" s="16">
        <v>0</v>
      </c>
      <c r="G18" s="14">
        <v>0</v>
      </c>
      <c r="I18" s="56"/>
      <c r="J18" s="57" t="s">
        <v>75</v>
      </c>
      <c r="K18" s="58">
        <v>0</v>
      </c>
      <c r="L18" s="59">
        <v>0</v>
      </c>
      <c r="N18" s="76" t="s">
        <v>56</v>
      </c>
      <c r="O18" s="75"/>
      <c r="P18" s="75"/>
      <c r="Q18" s="75"/>
      <c r="R18" s="77">
        <v>0</v>
      </c>
      <c r="S18" s="77">
        <f>+R18</f>
        <v>0</v>
      </c>
      <c r="U18" s="106" t="s">
        <v>31</v>
      </c>
      <c r="V18" s="95">
        <v>0</v>
      </c>
      <c r="W18" s="96">
        <v>2313040</v>
      </c>
      <c r="Y18" s="122">
        <v>5120</v>
      </c>
      <c r="Z18" s="111"/>
      <c r="AA18" s="94" t="s">
        <v>82</v>
      </c>
      <c r="AB18" s="123">
        <v>49337615.869999997</v>
      </c>
      <c r="AC18" s="124">
        <v>88571650.810000002</v>
      </c>
    </row>
    <row r="19" spans="1:29" x14ac:dyDescent="0.25">
      <c r="A19" s="15" t="s">
        <v>29</v>
      </c>
      <c r="B19" s="16">
        <v>285544668.79000002</v>
      </c>
      <c r="C19" s="16">
        <v>270894051.29000002</v>
      </c>
      <c r="D19" s="17"/>
      <c r="E19" s="18" t="s">
        <v>30</v>
      </c>
      <c r="F19" s="16">
        <v>91107280.930000007</v>
      </c>
      <c r="G19" s="14">
        <v>105050446.84</v>
      </c>
      <c r="I19" s="56"/>
      <c r="J19" s="57" t="s">
        <v>76</v>
      </c>
      <c r="K19" s="58">
        <v>0</v>
      </c>
      <c r="L19" s="59">
        <v>0</v>
      </c>
      <c r="N19" s="76"/>
      <c r="O19" s="77"/>
      <c r="P19" s="77"/>
      <c r="Q19" s="77"/>
      <c r="R19" s="77"/>
      <c r="S19" s="77"/>
      <c r="U19" s="106" t="s">
        <v>33</v>
      </c>
      <c r="V19" s="95">
        <v>23968341.829999998</v>
      </c>
      <c r="W19" s="96">
        <v>0</v>
      </c>
      <c r="Y19" s="122">
        <v>5130</v>
      </c>
      <c r="Z19" s="111"/>
      <c r="AA19" s="94" t="s">
        <v>83</v>
      </c>
      <c r="AB19" s="123">
        <v>161519821.75999999</v>
      </c>
      <c r="AC19" s="124">
        <v>225015930.38999999</v>
      </c>
    </row>
    <row r="20" spans="1:29" x14ac:dyDescent="0.25">
      <c r="A20" s="15" t="s">
        <v>31</v>
      </c>
      <c r="B20" s="16">
        <v>12774068.68</v>
      </c>
      <c r="C20" s="16">
        <v>10461028.68</v>
      </c>
      <c r="D20" s="17"/>
      <c r="E20" s="18" t="s">
        <v>32</v>
      </c>
      <c r="F20" s="16">
        <v>0</v>
      </c>
      <c r="G20" s="14">
        <v>0</v>
      </c>
      <c r="I20" s="56"/>
      <c r="J20" s="57" t="s">
        <v>77</v>
      </c>
      <c r="K20" s="58">
        <v>0</v>
      </c>
      <c r="L20" s="59">
        <v>0</v>
      </c>
      <c r="N20" s="73" t="s">
        <v>126</v>
      </c>
      <c r="O20" s="74">
        <f>+O4</f>
        <v>486275436.76999998</v>
      </c>
      <c r="P20" s="74">
        <f>+P9</f>
        <v>1308561403.0899999</v>
      </c>
      <c r="Q20" s="74">
        <f>+Q9</f>
        <v>188173879.88999999</v>
      </c>
      <c r="R20" s="74">
        <f>+R16</f>
        <v>0</v>
      </c>
      <c r="S20" s="74">
        <f>+O20+P20+Q20+R20</f>
        <v>1983010719.75</v>
      </c>
      <c r="U20" s="106" t="s">
        <v>35</v>
      </c>
      <c r="V20" s="95">
        <v>0</v>
      </c>
      <c r="W20" s="96">
        <v>38450</v>
      </c>
      <c r="Y20" s="122">
        <v>5210</v>
      </c>
      <c r="Z20" s="111"/>
      <c r="AA20" s="94" t="s">
        <v>85</v>
      </c>
      <c r="AB20" s="123">
        <v>601309.52</v>
      </c>
      <c r="AC20" s="124">
        <v>1000000</v>
      </c>
    </row>
    <row r="21" spans="1:29" x14ac:dyDescent="0.25">
      <c r="A21" s="15" t="s">
        <v>33</v>
      </c>
      <c r="B21" s="16">
        <v>-180474450.91999999</v>
      </c>
      <c r="C21" s="16">
        <v>-156506109.09</v>
      </c>
      <c r="D21" s="17"/>
      <c r="E21" s="23" t="s">
        <v>34</v>
      </c>
      <c r="F21" s="16">
        <v>0</v>
      </c>
      <c r="G21" s="14">
        <v>0</v>
      </c>
      <c r="I21" s="56"/>
      <c r="J21" s="23"/>
      <c r="K21" s="61"/>
      <c r="L21" s="62"/>
      <c r="N21" s="73"/>
      <c r="O21" s="74"/>
      <c r="P21" s="74"/>
      <c r="Q21" s="74"/>
      <c r="R21" s="74"/>
      <c r="S21" s="74"/>
      <c r="U21" s="106" t="s">
        <v>37</v>
      </c>
      <c r="V21" s="95">
        <v>0</v>
      </c>
      <c r="W21" s="96">
        <v>0</v>
      </c>
      <c r="Y21" s="122">
        <v>5220</v>
      </c>
      <c r="Z21" s="111"/>
      <c r="AA21" s="94" t="s">
        <v>140</v>
      </c>
      <c r="AB21" s="123">
        <v>44801123.350000001</v>
      </c>
      <c r="AC21" s="124">
        <v>46754532.719999999</v>
      </c>
    </row>
    <row r="22" spans="1:29" ht="22.5" x14ac:dyDescent="0.25">
      <c r="A22" s="15" t="s">
        <v>35</v>
      </c>
      <c r="B22" s="16">
        <v>1214356.98</v>
      </c>
      <c r="C22" s="16">
        <v>1175906.98</v>
      </c>
      <c r="D22" s="17"/>
      <c r="E22" s="18" t="s">
        <v>36</v>
      </c>
      <c r="F22" s="16">
        <v>0</v>
      </c>
      <c r="G22" s="14">
        <v>0</v>
      </c>
      <c r="I22" s="63" t="s">
        <v>78</v>
      </c>
      <c r="J22" s="64"/>
      <c r="K22" s="12">
        <f>SUM(K4+K12+K15)</f>
        <v>846820851.92000008</v>
      </c>
      <c r="L22" s="22">
        <f>SUM(L4+L12+L15)</f>
        <v>878456844.70000005</v>
      </c>
      <c r="N22" s="73" t="s">
        <v>123</v>
      </c>
      <c r="O22" s="74">
        <f>+O23+O24+O25</f>
        <v>0</v>
      </c>
      <c r="P22" s="75"/>
      <c r="Q22" s="75"/>
      <c r="R22" s="78"/>
      <c r="S22" s="74">
        <f>+O22</f>
        <v>0</v>
      </c>
      <c r="U22" s="106" t="s">
        <v>38</v>
      </c>
      <c r="V22" s="95">
        <v>0</v>
      </c>
      <c r="W22" s="96">
        <v>0</v>
      </c>
      <c r="Y22" s="122">
        <v>5230</v>
      </c>
      <c r="Z22" s="111"/>
      <c r="AA22" s="94" t="s">
        <v>141</v>
      </c>
      <c r="AB22" s="123">
        <v>2017024.89</v>
      </c>
      <c r="AC22" s="124">
        <v>2683693.65</v>
      </c>
    </row>
    <row r="23" spans="1:29" x14ac:dyDescent="0.25">
      <c r="A23" s="15" t="s">
        <v>37</v>
      </c>
      <c r="B23" s="16">
        <v>0</v>
      </c>
      <c r="C23" s="16">
        <v>0</v>
      </c>
      <c r="D23" s="8"/>
      <c r="E23" s="18"/>
      <c r="F23" s="16"/>
      <c r="G23" s="14"/>
      <c r="I23" s="56"/>
      <c r="J23" s="51"/>
      <c r="K23" s="65"/>
      <c r="L23" s="22"/>
      <c r="N23" s="76" t="s">
        <v>45</v>
      </c>
      <c r="O23" s="77">
        <v>0</v>
      </c>
      <c r="P23" s="75"/>
      <c r="Q23" s="75"/>
      <c r="R23" s="75"/>
      <c r="S23" s="77">
        <f>+O23</f>
        <v>0</v>
      </c>
      <c r="U23" s="107"/>
      <c r="V23" s="99"/>
      <c r="W23" s="101"/>
      <c r="Y23" s="122">
        <v>5240</v>
      </c>
      <c r="Z23" s="111"/>
      <c r="AA23" s="94" t="s">
        <v>88</v>
      </c>
      <c r="AB23" s="123">
        <v>40986106.189999998</v>
      </c>
      <c r="AC23" s="124">
        <v>13659607.42</v>
      </c>
    </row>
    <row r="24" spans="1:29" x14ac:dyDescent="0.25">
      <c r="A24" s="15" t="s">
        <v>38</v>
      </c>
      <c r="B24" s="16">
        <v>0</v>
      </c>
      <c r="C24" s="16">
        <v>0</v>
      </c>
      <c r="D24" s="17"/>
      <c r="E24" s="21" t="s">
        <v>39</v>
      </c>
      <c r="F24" s="16">
        <f>SUM(F17:F22)</f>
        <v>91107280.930000007</v>
      </c>
      <c r="G24" s="14">
        <f>SUM(G17:G22)</f>
        <v>105050446.84</v>
      </c>
      <c r="I24" s="50" t="s">
        <v>79</v>
      </c>
      <c r="J24" s="51"/>
      <c r="K24" s="52"/>
      <c r="L24" s="53"/>
      <c r="N24" s="76" t="s">
        <v>46</v>
      </c>
      <c r="O24" s="77">
        <v>0</v>
      </c>
      <c r="P24" s="75"/>
      <c r="Q24" s="75"/>
      <c r="R24" s="75"/>
      <c r="S24" s="77">
        <f t="shared" ref="S24:S25" si="1">+O24</f>
        <v>0</v>
      </c>
      <c r="U24" s="104" t="s">
        <v>2</v>
      </c>
      <c r="V24" s="100">
        <f>V25+V35</f>
        <v>1829091.64</v>
      </c>
      <c r="W24" s="93">
        <f>W25+W35</f>
        <v>13943165.91</v>
      </c>
      <c r="Y24" s="122">
        <v>5250</v>
      </c>
      <c r="Z24" s="111"/>
      <c r="AA24" s="94" t="s">
        <v>89</v>
      </c>
      <c r="AB24" s="123">
        <v>0</v>
      </c>
      <c r="AC24" s="124">
        <v>0</v>
      </c>
    </row>
    <row r="25" spans="1:29" x14ac:dyDescent="0.25">
      <c r="A25" s="15"/>
      <c r="B25" s="16"/>
      <c r="C25" s="16"/>
      <c r="D25" s="8"/>
      <c r="E25" s="18"/>
      <c r="F25" s="12"/>
      <c r="G25" s="22"/>
      <c r="I25" s="54" t="s">
        <v>80</v>
      </c>
      <c r="J25" s="55"/>
      <c r="K25" s="12">
        <f>SUM(K26:K28)</f>
        <v>493244273.49000001</v>
      </c>
      <c r="L25" s="27">
        <f>SUM(L26:L28)</f>
        <v>577730342.51999998</v>
      </c>
      <c r="N25" s="76" t="s">
        <v>47</v>
      </c>
      <c r="O25" s="77">
        <v>0</v>
      </c>
      <c r="P25" s="75"/>
      <c r="Q25" s="75"/>
      <c r="R25" s="75"/>
      <c r="S25" s="77">
        <f t="shared" si="1"/>
        <v>0</v>
      </c>
      <c r="U25" s="105" t="s">
        <v>4</v>
      </c>
      <c r="V25" s="92">
        <f>SUM(V26:V33)</f>
        <v>1829091.64</v>
      </c>
      <c r="W25" s="93">
        <f>SUM(W26:W33)</f>
        <v>0</v>
      </c>
      <c r="Y25" s="122">
        <v>5260</v>
      </c>
      <c r="Z25" s="111"/>
      <c r="AA25" s="94" t="s">
        <v>90</v>
      </c>
      <c r="AB25" s="123">
        <v>0</v>
      </c>
      <c r="AC25" s="124">
        <v>0</v>
      </c>
    </row>
    <row r="26" spans="1:29" x14ac:dyDescent="0.25">
      <c r="A26" s="20" t="s">
        <v>40</v>
      </c>
      <c r="B26" s="12">
        <f>SUM(B16:B24)</f>
        <v>2095563899.9899998</v>
      </c>
      <c r="C26" s="12">
        <f>SUM(C16:C24)</f>
        <v>1967650523.4300001</v>
      </c>
      <c r="D26" s="17"/>
      <c r="E26" s="24" t="s">
        <v>41</v>
      </c>
      <c r="F26" s="12">
        <f>SUM(F24+F14)</f>
        <v>174917008.79000002</v>
      </c>
      <c r="G26" s="22">
        <f>SUM(G14+G24)</f>
        <v>187031083.06</v>
      </c>
      <c r="I26" s="56"/>
      <c r="J26" s="57" t="s">
        <v>81</v>
      </c>
      <c r="K26" s="58">
        <v>282386835.86000001</v>
      </c>
      <c r="L26" s="59">
        <v>264142761.31999999</v>
      </c>
      <c r="N26" s="76"/>
      <c r="O26" s="77"/>
      <c r="P26" s="77"/>
      <c r="Q26" s="77"/>
      <c r="R26" s="77"/>
      <c r="S26" s="77"/>
      <c r="U26" s="106" t="s">
        <v>6</v>
      </c>
      <c r="V26" s="95">
        <v>33571.81</v>
      </c>
      <c r="W26" s="96">
        <v>0</v>
      </c>
      <c r="Y26" s="122">
        <v>5270</v>
      </c>
      <c r="Z26" s="111"/>
      <c r="AA26" s="94" t="s">
        <v>91</v>
      </c>
      <c r="AB26" s="123">
        <v>0</v>
      </c>
      <c r="AC26" s="124">
        <v>0</v>
      </c>
    </row>
    <row r="27" spans="1:29" ht="22.5" x14ac:dyDescent="0.25">
      <c r="A27" s="6"/>
      <c r="B27" s="25"/>
      <c r="C27" s="26"/>
      <c r="D27" s="13"/>
      <c r="E27" s="9"/>
      <c r="F27" s="12"/>
      <c r="G27" s="22"/>
      <c r="I27" s="56"/>
      <c r="J27" s="57" t="s">
        <v>82</v>
      </c>
      <c r="K27" s="58">
        <v>49337615.869999997</v>
      </c>
      <c r="L27" s="59">
        <v>88571650.810000002</v>
      </c>
      <c r="N27" s="73" t="s">
        <v>124</v>
      </c>
      <c r="O27" s="75"/>
      <c r="P27" s="74">
        <f>+P29</f>
        <v>184753927.59</v>
      </c>
      <c r="Q27" s="74">
        <f>+Q28+Q29+Q30+Q31+Q32</f>
        <v>32647288.290000021</v>
      </c>
      <c r="R27" s="78"/>
      <c r="S27" s="74">
        <f>+P27+Q27</f>
        <v>217401215.88000003</v>
      </c>
      <c r="U27" s="106" t="s">
        <v>8</v>
      </c>
      <c r="V27" s="95">
        <v>0</v>
      </c>
      <c r="W27" s="96">
        <v>0</v>
      </c>
      <c r="Y27" s="122">
        <v>5280</v>
      </c>
      <c r="Z27" s="111"/>
      <c r="AA27" s="94" t="s">
        <v>92</v>
      </c>
      <c r="AB27" s="123">
        <v>0</v>
      </c>
      <c r="AC27" s="124">
        <v>0</v>
      </c>
    </row>
    <row r="28" spans="1:29" x14ac:dyDescent="0.25">
      <c r="A28" s="6" t="s">
        <v>42</v>
      </c>
      <c r="B28" s="12">
        <f>B13+B26</f>
        <v>2375328944.4199996</v>
      </c>
      <c r="C28" s="12">
        <f>C13+C26</f>
        <v>2170041802.8099999</v>
      </c>
      <c r="D28" s="13"/>
      <c r="E28" s="9" t="s">
        <v>43</v>
      </c>
      <c r="F28" s="12"/>
      <c r="G28" s="27"/>
      <c r="I28" s="56"/>
      <c r="J28" s="57" t="s">
        <v>83</v>
      </c>
      <c r="K28" s="58">
        <v>161519821.75999999</v>
      </c>
      <c r="L28" s="59">
        <v>225015930.38999999</v>
      </c>
      <c r="N28" s="76" t="s">
        <v>113</v>
      </c>
      <c r="O28" s="75"/>
      <c r="P28" s="75"/>
      <c r="Q28" s="77">
        <v>220821168.18000001</v>
      </c>
      <c r="R28" s="75"/>
      <c r="S28" s="77">
        <f>+Q28</f>
        <v>220821168.18000001</v>
      </c>
      <c r="U28" s="106" t="s">
        <v>10</v>
      </c>
      <c r="V28" s="95">
        <v>1652796.91</v>
      </c>
      <c r="W28" s="96">
        <v>0</v>
      </c>
      <c r="Y28" s="122">
        <v>5290</v>
      </c>
      <c r="Z28" s="111"/>
      <c r="AA28" s="94" t="s">
        <v>93</v>
      </c>
      <c r="AB28" s="123">
        <v>0</v>
      </c>
      <c r="AC28" s="124">
        <v>0</v>
      </c>
    </row>
    <row r="29" spans="1:29" x14ac:dyDescent="0.25">
      <c r="A29" s="28"/>
      <c r="B29" s="25"/>
      <c r="C29" s="26"/>
      <c r="D29" s="8"/>
      <c r="E29" s="9"/>
      <c r="F29" s="12"/>
      <c r="G29" s="27"/>
      <c r="I29" s="54" t="s">
        <v>84</v>
      </c>
      <c r="J29" s="55"/>
      <c r="K29" s="12">
        <f>SUM(K30:K38)</f>
        <v>88405563.950000003</v>
      </c>
      <c r="L29" s="27">
        <f>SUM(L30:L38)</f>
        <v>64097833.789999999</v>
      </c>
      <c r="N29" s="76" t="s">
        <v>50</v>
      </c>
      <c r="O29" s="75"/>
      <c r="P29" s="77">
        <v>184753927.59</v>
      </c>
      <c r="Q29" s="77">
        <v>-188173879.88999999</v>
      </c>
      <c r="R29" s="75"/>
      <c r="S29" s="77">
        <f>+P29+Q29</f>
        <v>-3419952.2999999821</v>
      </c>
      <c r="U29" s="106" t="s">
        <v>12</v>
      </c>
      <c r="V29" s="95">
        <v>0</v>
      </c>
      <c r="W29" s="96">
        <v>0</v>
      </c>
      <c r="Y29" s="122">
        <v>5310</v>
      </c>
      <c r="Z29" s="111"/>
      <c r="AA29" s="94" t="s">
        <v>142</v>
      </c>
      <c r="AB29" s="123">
        <v>0</v>
      </c>
      <c r="AC29" s="124">
        <v>0</v>
      </c>
    </row>
    <row r="30" spans="1:29" x14ac:dyDescent="0.25">
      <c r="A30" s="29"/>
      <c r="B30" s="30"/>
      <c r="C30" s="30"/>
      <c r="D30" s="17"/>
      <c r="E30" s="24" t="s">
        <v>44</v>
      </c>
      <c r="F30" s="12">
        <f>SUM(F31:F33)</f>
        <v>486275436.76999998</v>
      </c>
      <c r="G30" s="22">
        <f>SUM(G31:G33)</f>
        <v>486275436.76999998</v>
      </c>
      <c r="I30" s="56"/>
      <c r="J30" s="57" t="s">
        <v>85</v>
      </c>
      <c r="K30" s="58">
        <v>601309.52</v>
      </c>
      <c r="L30" s="59">
        <v>1000000</v>
      </c>
      <c r="N30" s="76" t="s">
        <v>121</v>
      </c>
      <c r="O30" s="75"/>
      <c r="P30" s="79"/>
      <c r="Q30" s="80">
        <v>0</v>
      </c>
      <c r="R30" s="79"/>
      <c r="S30" s="77">
        <f>+Q30</f>
        <v>0</v>
      </c>
      <c r="U30" s="106" t="s">
        <v>14</v>
      </c>
      <c r="V30" s="95">
        <v>0</v>
      </c>
      <c r="W30" s="96">
        <v>0</v>
      </c>
      <c r="Y30" s="122">
        <v>5320</v>
      </c>
      <c r="Z30" s="111"/>
      <c r="AA30" s="94" t="s">
        <v>45</v>
      </c>
      <c r="AB30" s="123">
        <v>0</v>
      </c>
      <c r="AC30" s="124">
        <v>0</v>
      </c>
    </row>
    <row r="31" spans="1:29" x14ac:dyDescent="0.25">
      <c r="A31" s="29"/>
      <c r="B31" s="30"/>
      <c r="C31" s="30"/>
      <c r="D31" s="17"/>
      <c r="E31" s="18" t="s">
        <v>45</v>
      </c>
      <c r="F31" s="16">
        <v>486275436.76999998</v>
      </c>
      <c r="G31" s="14">
        <v>486275436.76999998</v>
      </c>
      <c r="I31" s="56"/>
      <c r="J31" s="57" t="s">
        <v>86</v>
      </c>
      <c r="K31" s="58">
        <v>44801123.350000001</v>
      </c>
      <c r="L31" s="59">
        <v>46754532.719999999</v>
      </c>
      <c r="N31" s="76" t="s">
        <v>52</v>
      </c>
      <c r="O31" s="75"/>
      <c r="P31" s="79"/>
      <c r="Q31" s="80">
        <v>0</v>
      </c>
      <c r="R31" s="79"/>
      <c r="S31" s="77">
        <f>+Q31</f>
        <v>0</v>
      </c>
      <c r="U31" s="106" t="s">
        <v>16</v>
      </c>
      <c r="V31" s="95">
        <v>0</v>
      </c>
      <c r="W31" s="96">
        <v>0</v>
      </c>
      <c r="Y31" s="122">
        <v>5330</v>
      </c>
      <c r="Z31" s="111"/>
      <c r="AA31" s="94" t="s">
        <v>96</v>
      </c>
      <c r="AB31" s="123">
        <v>13036806.380000001</v>
      </c>
      <c r="AC31" s="124">
        <v>11962365.4</v>
      </c>
    </row>
    <row r="32" spans="1:29" x14ac:dyDescent="0.25">
      <c r="A32" s="29"/>
      <c r="B32" s="30"/>
      <c r="C32" s="30"/>
      <c r="D32" s="17"/>
      <c r="E32" s="18" t="s">
        <v>46</v>
      </c>
      <c r="F32" s="16">
        <v>0</v>
      </c>
      <c r="G32" s="14">
        <v>0</v>
      </c>
      <c r="I32" s="56"/>
      <c r="J32" s="57" t="s">
        <v>87</v>
      </c>
      <c r="K32" s="58">
        <v>2017024.89</v>
      </c>
      <c r="L32" s="59">
        <v>2683693.65</v>
      </c>
      <c r="N32" s="76" t="s">
        <v>53</v>
      </c>
      <c r="O32" s="75"/>
      <c r="P32" s="79"/>
      <c r="Q32" s="80">
        <v>0</v>
      </c>
      <c r="R32" s="79"/>
      <c r="S32" s="77">
        <f>+Q32</f>
        <v>0</v>
      </c>
      <c r="U32" s="106" t="s">
        <v>18</v>
      </c>
      <c r="V32" s="95">
        <v>142722.92000000001</v>
      </c>
      <c r="W32" s="96">
        <v>0</v>
      </c>
      <c r="Y32" s="122" t="s">
        <v>137</v>
      </c>
      <c r="Z32" s="111"/>
      <c r="AA32" s="94" t="s">
        <v>143</v>
      </c>
      <c r="AB32" s="123">
        <v>7344698.0899999999</v>
      </c>
      <c r="AC32" s="124">
        <v>10887991.01</v>
      </c>
    </row>
    <row r="33" spans="1:29" x14ac:dyDescent="0.25">
      <c r="A33" s="29"/>
      <c r="B33" s="30"/>
      <c r="C33" s="30"/>
      <c r="D33" s="17"/>
      <c r="E33" s="18" t="s">
        <v>47</v>
      </c>
      <c r="F33" s="16">
        <v>0</v>
      </c>
      <c r="G33" s="14">
        <v>0</v>
      </c>
      <c r="I33" s="56"/>
      <c r="J33" s="57" t="s">
        <v>88</v>
      </c>
      <c r="K33" s="58">
        <v>40986106.189999998</v>
      </c>
      <c r="L33" s="59">
        <v>13659607.42</v>
      </c>
      <c r="N33" s="76"/>
      <c r="O33" s="77"/>
      <c r="P33" s="80"/>
      <c r="Q33" s="80"/>
      <c r="R33" s="80"/>
      <c r="S33" s="77"/>
      <c r="U33" s="106" t="s">
        <v>19</v>
      </c>
      <c r="V33" s="95">
        <v>0</v>
      </c>
      <c r="W33" s="96">
        <v>0</v>
      </c>
      <c r="Y33" s="125" t="s">
        <v>144</v>
      </c>
      <c r="Z33" s="111"/>
      <c r="AA33" s="91"/>
      <c r="AB33" s="120">
        <f>AB5-AB16</f>
        <v>244789510.00999999</v>
      </c>
      <c r="AC33" s="121">
        <f>AC5-AC16</f>
        <v>213778311.98000014</v>
      </c>
    </row>
    <row r="34" spans="1:29" ht="22.5" x14ac:dyDescent="0.25">
      <c r="A34" s="29"/>
      <c r="B34" s="30"/>
      <c r="C34" s="30"/>
      <c r="D34" s="8"/>
      <c r="E34" s="18"/>
      <c r="F34" s="16"/>
      <c r="G34" s="14"/>
      <c r="I34" s="56"/>
      <c r="J34" s="57" t="s">
        <v>89</v>
      </c>
      <c r="K34" s="58">
        <v>0</v>
      </c>
      <c r="L34" s="59">
        <v>0</v>
      </c>
      <c r="N34" s="81" t="s">
        <v>125</v>
      </c>
      <c r="O34" s="75"/>
      <c r="P34" s="75"/>
      <c r="Q34" s="75"/>
      <c r="R34" s="74">
        <f>+R35+R36</f>
        <v>0</v>
      </c>
      <c r="S34" s="74">
        <f>+R34</f>
        <v>0</v>
      </c>
      <c r="U34" s="106"/>
      <c r="V34" s="95"/>
      <c r="W34" s="96"/>
      <c r="Y34" s="126"/>
      <c r="Z34" s="111"/>
      <c r="AA34" s="91"/>
      <c r="AB34" s="120"/>
      <c r="AC34" s="121"/>
    </row>
    <row r="35" spans="1:29" x14ac:dyDescent="0.25">
      <c r="A35" s="29"/>
      <c r="B35" s="30"/>
      <c r="C35" s="30"/>
      <c r="D35" s="17"/>
      <c r="E35" s="24" t="s">
        <v>48</v>
      </c>
      <c r="F35" s="12">
        <f>SUM(F36:F40)</f>
        <v>1714136498.8600001</v>
      </c>
      <c r="G35" s="22">
        <f>SUM(G36:G40)</f>
        <v>1496735282.98</v>
      </c>
      <c r="I35" s="56"/>
      <c r="J35" s="57" t="s">
        <v>90</v>
      </c>
      <c r="K35" s="58">
        <v>0</v>
      </c>
      <c r="L35" s="59">
        <v>0</v>
      </c>
      <c r="N35" s="76" t="s">
        <v>55</v>
      </c>
      <c r="O35" s="75"/>
      <c r="P35" s="75"/>
      <c r="Q35" s="75"/>
      <c r="R35" s="77">
        <v>0</v>
      </c>
      <c r="S35" s="77">
        <f>+R35</f>
        <v>0</v>
      </c>
      <c r="U35" s="105" t="s">
        <v>24</v>
      </c>
      <c r="V35" s="92">
        <f>SUM(V36:V41)</f>
        <v>0</v>
      </c>
      <c r="W35" s="93">
        <f>SUM(W36:W41)</f>
        <v>13943165.91</v>
      </c>
      <c r="Y35" s="114" t="s">
        <v>145</v>
      </c>
      <c r="Z35" s="111"/>
      <c r="AA35" s="115"/>
      <c r="AB35" s="123"/>
      <c r="AC35" s="124"/>
    </row>
    <row r="36" spans="1:29" x14ac:dyDescent="0.25">
      <c r="A36" s="29"/>
      <c r="B36" s="30"/>
      <c r="C36" s="30"/>
      <c r="D36" s="17"/>
      <c r="E36" s="18" t="s">
        <v>49</v>
      </c>
      <c r="F36" s="16">
        <v>220821168.18000001</v>
      </c>
      <c r="G36" s="14">
        <v>188173879.88999999</v>
      </c>
      <c r="I36" s="56"/>
      <c r="J36" s="57" t="s">
        <v>91</v>
      </c>
      <c r="K36" s="58">
        <v>0</v>
      </c>
      <c r="L36" s="59">
        <v>0</v>
      </c>
      <c r="N36" s="76" t="s">
        <v>56</v>
      </c>
      <c r="O36" s="75"/>
      <c r="P36" s="75"/>
      <c r="Q36" s="75"/>
      <c r="R36" s="77">
        <v>0</v>
      </c>
      <c r="S36" s="77">
        <f>+R36</f>
        <v>0</v>
      </c>
      <c r="U36" s="106" t="s">
        <v>26</v>
      </c>
      <c r="V36" s="95">
        <v>0</v>
      </c>
      <c r="W36" s="96">
        <v>0</v>
      </c>
      <c r="Y36" s="110"/>
      <c r="Z36" s="118" t="s">
        <v>129</v>
      </c>
      <c r="AA36" s="119"/>
      <c r="AB36" s="120">
        <f>SUM(AB37:AB39)</f>
        <v>0</v>
      </c>
      <c r="AC36" s="121">
        <f>SUM(AC37:AC39)</f>
        <v>-90002</v>
      </c>
    </row>
    <row r="37" spans="1:29" x14ac:dyDescent="0.25">
      <c r="A37" s="29"/>
      <c r="B37" s="30"/>
      <c r="C37" s="30"/>
      <c r="D37" s="17"/>
      <c r="E37" s="18" t="s">
        <v>50</v>
      </c>
      <c r="F37" s="16">
        <v>1493315330.6800001</v>
      </c>
      <c r="G37" s="14">
        <v>1308561403.0899999</v>
      </c>
      <c r="I37" s="56"/>
      <c r="J37" s="57" t="s">
        <v>92</v>
      </c>
      <c r="K37" s="58">
        <v>0</v>
      </c>
      <c r="L37" s="59">
        <v>0</v>
      </c>
      <c r="N37" s="76"/>
      <c r="O37" s="77"/>
      <c r="P37" s="80"/>
      <c r="Q37" s="80"/>
      <c r="R37" s="77"/>
      <c r="S37" s="77"/>
      <c r="U37" s="106" t="s">
        <v>28</v>
      </c>
      <c r="V37" s="95">
        <v>0</v>
      </c>
      <c r="W37" s="96">
        <v>0</v>
      </c>
      <c r="Y37" s="110"/>
      <c r="Z37" s="111"/>
      <c r="AA37" s="94" t="s">
        <v>27</v>
      </c>
      <c r="AB37" s="123">
        <v>0</v>
      </c>
      <c r="AC37" s="124">
        <v>0</v>
      </c>
    </row>
    <row r="38" spans="1:29" x14ac:dyDescent="0.25">
      <c r="A38" s="29"/>
      <c r="B38" s="31"/>
      <c r="C38" s="31"/>
      <c r="D38" s="17"/>
      <c r="E38" s="18" t="s">
        <v>51</v>
      </c>
      <c r="F38" s="16">
        <v>0</v>
      </c>
      <c r="G38" s="14">
        <v>0</v>
      </c>
      <c r="I38" s="56"/>
      <c r="J38" s="57" t="s">
        <v>93</v>
      </c>
      <c r="K38" s="58">
        <v>0</v>
      </c>
      <c r="L38" s="59">
        <v>0</v>
      </c>
      <c r="N38" s="82" t="s">
        <v>126</v>
      </c>
      <c r="O38" s="83">
        <f>+O20+O22</f>
        <v>486275436.76999998</v>
      </c>
      <c r="P38" s="83">
        <f>+P20+P27</f>
        <v>1493315330.6799998</v>
      </c>
      <c r="Q38" s="83">
        <f>+Q20+Q27</f>
        <v>220821168.18000001</v>
      </c>
      <c r="R38" s="83">
        <f>+R20+R34</f>
        <v>0</v>
      </c>
      <c r="S38" s="83">
        <f>+O38+P38+Q38+R38</f>
        <v>2200411935.6299996</v>
      </c>
      <c r="U38" s="106" t="s">
        <v>30</v>
      </c>
      <c r="V38" s="95">
        <v>0</v>
      </c>
      <c r="W38" s="96">
        <v>13943165.91</v>
      </c>
      <c r="Y38" s="110"/>
      <c r="Z38" s="111"/>
      <c r="AA38" s="94" t="s">
        <v>29</v>
      </c>
      <c r="AB38" s="123">
        <v>0</v>
      </c>
      <c r="AC38" s="124">
        <v>0</v>
      </c>
    </row>
    <row r="39" spans="1:29" x14ac:dyDescent="0.25">
      <c r="A39" s="29"/>
      <c r="B39" s="30"/>
      <c r="C39" s="30"/>
      <c r="D39" s="32"/>
      <c r="E39" s="18" t="s">
        <v>52</v>
      </c>
      <c r="F39" s="16">
        <v>0</v>
      </c>
      <c r="G39" s="14">
        <v>0</v>
      </c>
      <c r="I39" s="54" t="s">
        <v>94</v>
      </c>
      <c r="J39" s="55"/>
      <c r="K39" s="12">
        <f>SUM(K40:K42)</f>
        <v>13036806.380000001</v>
      </c>
      <c r="L39" s="27">
        <f>SUM(L40:L42)</f>
        <v>11962365.4</v>
      </c>
      <c r="N39" s="84"/>
      <c r="O39" s="85"/>
      <c r="P39" s="85"/>
      <c r="Q39" s="85"/>
      <c r="R39" s="85"/>
      <c r="S39" s="85"/>
      <c r="U39" s="106" t="s">
        <v>32</v>
      </c>
      <c r="V39" s="95">
        <v>0</v>
      </c>
      <c r="W39" s="96">
        <v>0</v>
      </c>
      <c r="Y39" s="110"/>
      <c r="Z39" s="111"/>
      <c r="AA39" s="94" t="s">
        <v>146</v>
      </c>
      <c r="AB39" s="123">
        <v>0</v>
      </c>
      <c r="AC39" s="124">
        <v>-90002</v>
      </c>
    </row>
    <row r="40" spans="1:29" x14ac:dyDescent="0.25">
      <c r="A40" s="29"/>
      <c r="B40" s="30"/>
      <c r="C40" s="30"/>
      <c r="D40" s="33"/>
      <c r="E40" s="18" t="s">
        <v>53</v>
      </c>
      <c r="F40" s="16">
        <v>0</v>
      </c>
      <c r="G40" s="14">
        <v>0</v>
      </c>
      <c r="I40" s="56"/>
      <c r="J40" s="57" t="s">
        <v>95</v>
      </c>
      <c r="K40" s="58">
        <v>0</v>
      </c>
      <c r="L40" s="59">
        <v>0</v>
      </c>
      <c r="N40" s="86" t="s">
        <v>127</v>
      </c>
      <c r="O40" s="35"/>
      <c r="P40" s="35"/>
      <c r="Q40" s="35"/>
      <c r="R40" s="35"/>
      <c r="S40" s="35"/>
      <c r="U40" s="106" t="s">
        <v>34</v>
      </c>
      <c r="V40" s="95">
        <v>0</v>
      </c>
      <c r="W40" s="96">
        <v>0</v>
      </c>
      <c r="Y40" s="110"/>
      <c r="Z40" s="118" t="s">
        <v>130</v>
      </c>
      <c r="AA40" s="119"/>
      <c r="AB40" s="120">
        <f>SUM(AB41:AB43)</f>
        <v>151843268.39000002</v>
      </c>
      <c r="AC40" s="121">
        <f>SUM(AC41:AC43)</f>
        <v>132014405.17</v>
      </c>
    </row>
    <row r="41" spans="1:29" x14ac:dyDescent="0.25">
      <c r="A41" s="29"/>
      <c r="B41" s="30"/>
      <c r="C41" s="30"/>
      <c r="D41" s="33"/>
      <c r="E41" s="18"/>
      <c r="F41" s="16"/>
      <c r="G41" s="14"/>
      <c r="I41" s="56"/>
      <c r="J41" s="57" t="s">
        <v>45</v>
      </c>
      <c r="K41" s="58">
        <v>0</v>
      </c>
      <c r="L41" s="59">
        <v>0</v>
      </c>
      <c r="N41" s="87"/>
      <c r="O41" s="88"/>
      <c r="P41" s="35"/>
      <c r="Q41" s="35"/>
      <c r="R41" s="35"/>
      <c r="S41" s="35"/>
      <c r="U41" s="106" t="s">
        <v>36</v>
      </c>
      <c r="V41" s="95">
        <v>0</v>
      </c>
      <c r="W41" s="96">
        <v>0</v>
      </c>
      <c r="Y41" s="122">
        <v>1230</v>
      </c>
      <c r="Z41" s="111"/>
      <c r="AA41" s="94" t="s">
        <v>27</v>
      </c>
      <c r="AB41" s="123">
        <v>134775473.36000001</v>
      </c>
      <c r="AC41" s="124">
        <v>127397202.03</v>
      </c>
    </row>
    <row r="42" spans="1:29" ht="21" x14ac:dyDescent="0.25">
      <c r="A42" s="29"/>
      <c r="B42" s="34"/>
      <c r="C42" s="35"/>
      <c r="D42" s="33"/>
      <c r="E42" s="24" t="s">
        <v>54</v>
      </c>
      <c r="F42" s="12">
        <f>SUM(F43:F44)</f>
        <v>0</v>
      </c>
      <c r="G42" s="22">
        <f>SUM(G43:G44)</f>
        <v>0</v>
      </c>
      <c r="I42" s="56"/>
      <c r="J42" s="57" t="s">
        <v>96</v>
      </c>
      <c r="K42" s="58">
        <v>13036806.380000001</v>
      </c>
      <c r="L42" s="59">
        <v>11962365.4</v>
      </c>
      <c r="U42" s="106"/>
      <c r="V42" s="95"/>
      <c r="W42" s="96"/>
      <c r="Y42" s="122" t="s">
        <v>147</v>
      </c>
      <c r="Z42" s="111"/>
      <c r="AA42" s="94" t="s">
        <v>29</v>
      </c>
      <c r="AB42" s="123">
        <v>16963657.5</v>
      </c>
      <c r="AC42" s="124">
        <v>4515931.5999999996</v>
      </c>
    </row>
    <row r="43" spans="1:29" x14ac:dyDescent="0.25">
      <c r="A43" s="28"/>
      <c r="B43" s="36"/>
      <c r="C43" s="33"/>
      <c r="D43" s="33"/>
      <c r="E43" s="18" t="s">
        <v>55</v>
      </c>
      <c r="F43" s="16">
        <v>0</v>
      </c>
      <c r="G43" s="14">
        <v>0</v>
      </c>
      <c r="I43" s="54" t="s">
        <v>97</v>
      </c>
      <c r="J43" s="55"/>
      <c r="K43" s="12">
        <f>SUM(K44:K48)</f>
        <v>7344698.0899999999</v>
      </c>
      <c r="L43" s="27">
        <f>SUM(L44:L48)</f>
        <v>10887991.01</v>
      </c>
      <c r="U43" s="104" t="s">
        <v>43</v>
      </c>
      <c r="V43" s="100">
        <f>V44+V49+V56</f>
        <v>217401215.88</v>
      </c>
      <c r="W43" s="102">
        <f>W44+W49+W56</f>
        <v>0</v>
      </c>
      <c r="Y43" s="110"/>
      <c r="Z43" s="111"/>
      <c r="AA43" s="94" t="s">
        <v>148</v>
      </c>
      <c r="AB43" s="123">
        <v>104137.53</v>
      </c>
      <c r="AC43" s="124">
        <v>101271.54</v>
      </c>
    </row>
    <row r="44" spans="1:29" x14ac:dyDescent="0.25">
      <c r="A44" s="28"/>
      <c r="B44" s="36"/>
      <c r="C44" s="33"/>
      <c r="D44" s="33"/>
      <c r="E44" s="18" t="s">
        <v>56</v>
      </c>
      <c r="F44" s="16">
        <v>0</v>
      </c>
      <c r="G44" s="14">
        <v>0</v>
      </c>
      <c r="I44" s="56"/>
      <c r="J44" s="57" t="s">
        <v>98</v>
      </c>
      <c r="K44" s="58">
        <v>7344698.0899999999</v>
      </c>
      <c r="L44" s="59">
        <v>10887991.01</v>
      </c>
      <c r="U44" s="105" t="s">
        <v>44</v>
      </c>
      <c r="V44" s="92">
        <f>SUM(V45:V47)</f>
        <v>0</v>
      </c>
      <c r="W44" s="93">
        <f>SUM(W45:W47)</f>
        <v>0</v>
      </c>
      <c r="Y44" s="125" t="s">
        <v>149</v>
      </c>
      <c r="Z44" s="111"/>
      <c r="AA44" s="91"/>
      <c r="AB44" s="120">
        <f>AB36-AB40</f>
        <v>-151843268.39000002</v>
      </c>
      <c r="AC44" s="121">
        <f>AC36-AC40</f>
        <v>-132104407.17</v>
      </c>
    </row>
    <row r="45" spans="1:29" x14ac:dyDescent="0.25">
      <c r="A45" s="28"/>
      <c r="B45" s="36"/>
      <c r="C45" s="33"/>
      <c r="D45" s="33"/>
      <c r="E45" s="18"/>
      <c r="F45" s="16"/>
      <c r="G45" s="14"/>
      <c r="I45" s="56"/>
      <c r="J45" s="57" t="s">
        <v>99</v>
      </c>
      <c r="K45" s="58">
        <v>0</v>
      </c>
      <c r="L45" s="59">
        <v>0</v>
      </c>
      <c r="U45" s="106" t="s">
        <v>45</v>
      </c>
      <c r="V45" s="95">
        <v>0</v>
      </c>
      <c r="W45" s="96">
        <v>0</v>
      </c>
      <c r="Y45" s="126"/>
      <c r="Z45" s="111"/>
      <c r="AA45" s="91"/>
      <c r="AB45" s="120"/>
      <c r="AC45" s="121"/>
    </row>
    <row r="46" spans="1:29" x14ac:dyDescent="0.25">
      <c r="A46" s="28"/>
      <c r="B46" s="36"/>
      <c r="C46" s="33"/>
      <c r="D46" s="33"/>
      <c r="E46" s="24" t="s">
        <v>57</v>
      </c>
      <c r="F46" s="16">
        <f>SUM(F42+F35+F30)</f>
        <v>2200411935.6300001</v>
      </c>
      <c r="G46" s="14">
        <f>SUM(G42+G35+G30)</f>
        <v>1983010719.75</v>
      </c>
      <c r="I46" s="56"/>
      <c r="J46" s="57" t="s">
        <v>100</v>
      </c>
      <c r="K46" s="58">
        <v>0</v>
      </c>
      <c r="L46" s="59">
        <v>0</v>
      </c>
      <c r="U46" s="106" t="s">
        <v>46</v>
      </c>
      <c r="V46" s="95">
        <v>0</v>
      </c>
      <c r="W46" s="96">
        <v>0</v>
      </c>
      <c r="Y46" s="114" t="s">
        <v>150</v>
      </c>
      <c r="Z46" s="111"/>
      <c r="AA46" s="115"/>
      <c r="AB46" s="123"/>
      <c r="AC46" s="124"/>
    </row>
    <row r="47" spans="1:29" x14ac:dyDescent="0.25">
      <c r="A47" s="28"/>
      <c r="B47" s="36"/>
      <c r="C47" s="33"/>
      <c r="D47" s="33"/>
      <c r="E47" s="9"/>
      <c r="F47" s="12"/>
      <c r="G47" s="22"/>
      <c r="I47" s="56"/>
      <c r="J47" s="57" t="s">
        <v>101</v>
      </c>
      <c r="K47" s="58">
        <v>0</v>
      </c>
      <c r="L47" s="59">
        <v>0</v>
      </c>
      <c r="U47" s="106" t="s">
        <v>47</v>
      </c>
      <c r="V47" s="95">
        <v>0</v>
      </c>
      <c r="W47" s="96">
        <v>0</v>
      </c>
      <c r="Y47" s="110"/>
      <c r="Z47" s="118" t="s">
        <v>129</v>
      </c>
      <c r="AA47" s="119"/>
      <c r="AB47" s="120">
        <f>SUM(AB48+AB51)</f>
        <v>-14376405.83</v>
      </c>
      <c r="AC47" s="121">
        <f>SUM(AC48+AC51)</f>
        <v>9672412.209999999</v>
      </c>
    </row>
    <row r="48" spans="1:29" x14ac:dyDescent="0.25">
      <c r="A48" s="28"/>
      <c r="B48" s="36"/>
      <c r="C48" s="33"/>
      <c r="D48" s="33"/>
      <c r="E48" s="24" t="s">
        <v>58</v>
      </c>
      <c r="F48" s="12">
        <f>F46+F26</f>
        <v>2375328944.4200001</v>
      </c>
      <c r="G48" s="27">
        <f>G46+G26</f>
        <v>2170041802.8099999</v>
      </c>
      <c r="I48" s="56"/>
      <c r="J48" s="57" t="s">
        <v>102</v>
      </c>
      <c r="K48" s="58">
        <v>0</v>
      </c>
      <c r="L48" s="59">
        <v>0</v>
      </c>
      <c r="U48" s="106"/>
      <c r="V48" s="95"/>
      <c r="W48" s="96"/>
      <c r="Y48" s="110"/>
      <c r="Z48" s="111"/>
      <c r="AA48" s="94" t="s">
        <v>151</v>
      </c>
      <c r="AB48" s="123">
        <f>SUM(AB49:AB50)</f>
        <v>-13943165.91</v>
      </c>
      <c r="AC48" s="124">
        <f>SUM(AC49:AC50)</f>
        <v>-11879012.029999999</v>
      </c>
    </row>
    <row r="49" spans="1:29" x14ac:dyDescent="0.25">
      <c r="A49" s="37"/>
      <c r="B49" s="38"/>
      <c r="C49" s="39"/>
      <c r="D49" s="39"/>
      <c r="E49" s="39"/>
      <c r="F49" s="39"/>
      <c r="G49" s="40"/>
      <c r="I49" s="54" t="s">
        <v>103</v>
      </c>
      <c r="J49" s="55"/>
      <c r="K49" s="12">
        <f>SUM(K50:K55)</f>
        <v>23968341.829999998</v>
      </c>
      <c r="L49" s="27">
        <f>SUM(L50:L55)</f>
        <v>25604432.09</v>
      </c>
      <c r="U49" s="105" t="s">
        <v>48</v>
      </c>
      <c r="V49" s="92">
        <f>SUM(V50:V54)</f>
        <v>217401215.88</v>
      </c>
      <c r="W49" s="93">
        <f>SUM(W50:W54)</f>
        <v>0</v>
      </c>
      <c r="Y49" s="122">
        <v>2233</v>
      </c>
      <c r="Z49" s="111"/>
      <c r="AA49" s="127" t="s">
        <v>152</v>
      </c>
      <c r="AB49" s="123">
        <v>-13943165.91</v>
      </c>
      <c r="AC49" s="124">
        <v>-11879012.029999999</v>
      </c>
    </row>
    <row r="50" spans="1:29" x14ac:dyDescent="0.25">
      <c r="A50" s="25"/>
      <c r="B50" s="25"/>
      <c r="C50" s="26"/>
      <c r="D50" s="26"/>
      <c r="E50" s="26"/>
      <c r="F50" s="26"/>
      <c r="G50" s="26"/>
      <c r="I50" s="56"/>
      <c r="J50" s="57" t="s">
        <v>104</v>
      </c>
      <c r="K50" s="58">
        <v>23968341.829999998</v>
      </c>
      <c r="L50" s="59">
        <v>25604432.09</v>
      </c>
      <c r="U50" s="106" t="s">
        <v>49</v>
      </c>
      <c r="V50" s="95">
        <v>32647288.289999999</v>
      </c>
      <c r="W50" s="96">
        <v>0</v>
      </c>
      <c r="Y50" s="122">
        <v>2234</v>
      </c>
      <c r="Z50" s="111"/>
      <c r="AA50" s="127" t="s">
        <v>153</v>
      </c>
      <c r="AB50" s="123">
        <v>0</v>
      </c>
      <c r="AC50" s="124">
        <v>0</v>
      </c>
    </row>
    <row r="51" spans="1:29" x14ac:dyDescent="0.25">
      <c r="A51" s="25"/>
      <c r="B51" s="25"/>
      <c r="C51" s="26"/>
      <c r="D51" s="26"/>
      <c r="E51" s="26"/>
      <c r="F51" s="26"/>
      <c r="G51" s="26"/>
      <c r="I51" s="56"/>
      <c r="J51" s="57" t="s">
        <v>105</v>
      </c>
      <c r="K51" s="58">
        <v>0</v>
      </c>
      <c r="L51" s="59">
        <v>0</v>
      </c>
      <c r="U51" s="106" t="s">
        <v>50</v>
      </c>
      <c r="V51" s="95">
        <v>184753927.59</v>
      </c>
      <c r="W51" s="96">
        <v>0</v>
      </c>
      <c r="Y51" s="110"/>
      <c r="Z51" s="111"/>
      <c r="AA51" s="94" t="s">
        <v>154</v>
      </c>
      <c r="AB51" s="123">
        <v>-433239.92</v>
      </c>
      <c r="AC51" s="124">
        <v>21551424.239999998</v>
      </c>
    </row>
    <row r="52" spans="1:29" x14ac:dyDescent="0.25">
      <c r="A52" s="25"/>
      <c r="B52" s="25"/>
      <c r="C52" s="26"/>
      <c r="D52" s="26"/>
      <c r="E52" s="26"/>
      <c r="F52" s="26"/>
      <c r="G52" s="26"/>
      <c r="I52" s="56"/>
      <c r="J52" s="57" t="s">
        <v>106</v>
      </c>
      <c r="K52" s="58">
        <v>0</v>
      </c>
      <c r="L52" s="59">
        <v>0</v>
      </c>
      <c r="U52" s="106" t="s">
        <v>51</v>
      </c>
      <c r="V52" s="95">
        <v>0</v>
      </c>
      <c r="W52" s="96">
        <v>0</v>
      </c>
      <c r="Y52" s="110"/>
      <c r="Z52" s="118" t="s">
        <v>130</v>
      </c>
      <c r="AA52" s="119"/>
      <c r="AB52" s="120">
        <f>SUM(AB53+AB56)</f>
        <v>1981736.5200000003</v>
      </c>
      <c r="AC52" s="121">
        <f>SUM(AC53+AC56)</f>
        <v>44603038.739999995</v>
      </c>
    </row>
    <row r="53" spans="1:29" x14ac:dyDescent="0.25">
      <c r="A53" s="25"/>
      <c r="B53" s="25"/>
      <c r="C53" s="26"/>
      <c r="D53" s="26"/>
      <c r="E53" s="26"/>
      <c r="F53" s="26"/>
      <c r="G53" s="26"/>
      <c r="I53" s="56"/>
      <c r="J53" s="57" t="s">
        <v>107</v>
      </c>
      <c r="K53" s="58">
        <v>0</v>
      </c>
      <c r="L53" s="59">
        <v>0</v>
      </c>
      <c r="U53" s="106" t="s">
        <v>52</v>
      </c>
      <c r="V53" s="95">
        <v>0</v>
      </c>
      <c r="W53" s="96">
        <v>0</v>
      </c>
      <c r="Y53" s="110"/>
      <c r="Z53" s="111"/>
      <c r="AA53" s="94" t="s">
        <v>155</v>
      </c>
      <c r="AB53" s="123">
        <f>SUM(AB54:AB55)</f>
        <v>-1652796.91</v>
      </c>
      <c r="AC53" s="124">
        <f>SUM(AC54:AC55)</f>
        <v>1410404.76</v>
      </c>
    </row>
    <row r="54" spans="1:29" x14ac:dyDescent="0.25">
      <c r="A54" s="25"/>
      <c r="B54" s="25"/>
      <c r="C54" s="26"/>
      <c r="D54" s="26"/>
      <c r="E54" s="26"/>
      <c r="F54" s="26"/>
      <c r="G54" s="26"/>
      <c r="I54" s="56"/>
      <c r="J54" s="57" t="s">
        <v>108</v>
      </c>
      <c r="K54" s="58">
        <v>0</v>
      </c>
      <c r="L54" s="59">
        <v>0</v>
      </c>
      <c r="U54" s="106" t="s">
        <v>53</v>
      </c>
      <c r="V54" s="95">
        <v>0</v>
      </c>
      <c r="W54" s="96">
        <v>0</v>
      </c>
      <c r="Y54" s="110"/>
      <c r="Z54" s="111"/>
      <c r="AA54" s="127" t="s">
        <v>152</v>
      </c>
      <c r="AB54" s="123">
        <v>-1652796.91</v>
      </c>
      <c r="AC54" s="124">
        <v>1410404.76</v>
      </c>
    </row>
    <row r="55" spans="1:29" x14ac:dyDescent="0.25">
      <c r="A55" s="25"/>
      <c r="B55" s="25"/>
      <c r="C55" s="26"/>
      <c r="D55" s="26"/>
      <c r="E55" s="26"/>
      <c r="F55" s="26"/>
      <c r="G55" s="26"/>
      <c r="I55" s="56"/>
      <c r="J55" s="57" t="s">
        <v>109</v>
      </c>
      <c r="K55" s="58">
        <v>0</v>
      </c>
      <c r="L55" s="59">
        <v>0</v>
      </c>
      <c r="U55" s="106"/>
      <c r="V55" s="95"/>
      <c r="W55" s="96"/>
      <c r="Y55" s="110"/>
      <c r="Z55" s="111"/>
      <c r="AA55" s="127" t="s">
        <v>153</v>
      </c>
      <c r="AB55" s="123">
        <v>0</v>
      </c>
      <c r="AC55" s="124">
        <v>0</v>
      </c>
    </row>
    <row r="56" spans="1:29" x14ac:dyDescent="0.25">
      <c r="A56" s="41"/>
      <c r="B56" s="25"/>
      <c r="C56" s="26"/>
      <c r="D56" s="26"/>
      <c r="E56" s="42"/>
      <c r="F56" s="26"/>
      <c r="G56" s="26"/>
      <c r="I56" s="54" t="s">
        <v>110</v>
      </c>
      <c r="J56" s="55"/>
      <c r="K56" s="12">
        <f>SUM(K57)</f>
        <v>0</v>
      </c>
      <c r="L56" s="27">
        <f>SUM(L57)</f>
        <v>0</v>
      </c>
      <c r="U56" s="105" t="s">
        <v>131</v>
      </c>
      <c r="V56" s="92">
        <f>SUM(V57:V58)</f>
        <v>0</v>
      </c>
      <c r="W56" s="93">
        <f>SUM(W57:W58)</f>
        <v>0</v>
      </c>
      <c r="Y56" s="110"/>
      <c r="Z56" s="111"/>
      <c r="AA56" s="94" t="s">
        <v>156</v>
      </c>
      <c r="AB56" s="123">
        <v>3634533.43</v>
      </c>
      <c r="AC56" s="124">
        <v>43192633.979999997</v>
      </c>
    </row>
    <row r="57" spans="1:29" x14ac:dyDescent="0.25">
      <c r="A57" s="41"/>
      <c r="B57" s="25"/>
      <c r="C57" s="26"/>
      <c r="D57" s="26"/>
      <c r="E57" s="42"/>
      <c r="F57" s="26"/>
      <c r="G57" s="26"/>
      <c r="I57" s="56"/>
      <c r="J57" s="57" t="s">
        <v>111</v>
      </c>
      <c r="K57" s="58">
        <v>0</v>
      </c>
      <c r="L57" s="59">
        <v>0</v>
      </c>
      <c r="U57" s="106" t="s">
        <v>55</v>
      </c>
      <c r="V57" s="95">
        <v>0</v>
      </c>
      <c r="W57" s="96">
        <v>0</v>
      </c>
      <c r="Y57" s="125" t="s">
        <v>157</v>
      </c>
      <c r="Z57" s="111"/>
      <c r="AA57" s="91"/>
      <c r="AB57" s="120">
        <f>AB47-AB52</f>
        <v>-16358142.35</v>
      </c>
      <c r="AC57" s="121">
        <f>AC47-AC52</f>
        <v>-34930626.529999994</v>
      </c>
    </row>
    <row r="58" spans="1:29" x14ac:dyDescent="0.25">
      <c r="I58" s="56"/>
      <c r="J58" s="23"/>
      <c r="K58" s="61"/>
      <c r="L58" s="62"/>
      <c r="U58" s="108" t="s">
        <v>56</v>
      </c>
      <c r="V58" s="97">
        <v>0</v>
      </c>
      <c r="W58" s="98">
        <v>0</v>
      </c>
      <c r="Y58" s="126"/>
      <c r="Z58" s="111"/>
      <c r="AA58" s="91"/>
      <c r="AB58" s="120"/>
      <c r="AC58" s="121"/>
    </row>
    <row r="59" spans="1:29" ht="15" customHeight="1" x14ac:dyDescent="0.25">
      <c r="I59" s="50" t="s">
        <v>112</v>
      </c>
      <c r="J59" s="51"/>
      <c r="K59" s="12">
        <f>SUM(K56+K49+K43+K39+K29+K25)</f>
        <v>625999683.74000001</v>
      </c>
      <c r="L59" s="22">
        <f>SUM(L56+L49+L43+L39+L29+L25)</f>
        <v>690282964.80999994</v>
      </c>
      <c r="U59" s="383" t="s">
        <v>132</v>
      </c>
      <c r="V59" s="384"/>
      <c r="W59" s="385"/>
      <c r="Y59" s="125" t="s">
        <v>158</v>
      </c>
      <c r="Z59" s="111"/>
      <c r="AA59" s="91"/>
      <c r="AB59" s="120">
        <f>AB57+AB44+AB33</f>
        <v>76588099.269999981</v>
      </c>
      <c r="AC59" s="121">
        <f>AC57+AC44+AC33</f>
        <v>46743278.28000015</v>
      </c>
    </row>
    <row r="60" spans="1:29" x14ac:dyDescent="0.25">
      <c r="I60" s="56"/>
      <c r="J60" s="51"/>
      <c r="K60" s="12"/>
      <c r="L60" s="22"/>
      <c r="Y60" s="126"/>
      <c r="Z60" s="111"/>
      <c r="AA60" s="91"/>
      <c r="AB60" s="120"/>
      <c r="AC60" s="121"/>
    </row>
    <row r="61" spans="1:29" x14ac:dyDescent="0.25">
      <c r="I61" s="50" t="s">
        <v>113</v>
      </c>
      <c r="J61" s="51"/>
      <c r="K61" s="12">
        <f>K22-K59</f>
        <v>220821168.18000007</v>
      </c>
      <c r="L61" s="27">
        <f>L22-L59</f>
        <v>188173879.8900001</v>
      </c>
      <c r="Y61" s="125" t="s">
        <v>159</v>
      </c>
      <c r="Z61" s="111"/>
      <c r="AA61" s="91"/>
      <c r="AB61" s="120">
        <v>166718862.69999999</v>
      </c>
      <c r="AC61" s="121">
        <v>119924811.62</v>
      </c>
    </row>
    <row r="62" spans="1:29" x14ac:dyDescent="0.25">
      <c r="I62" s="66"/>
      <c r="J62" s="67"/>
      <c r="K62" s="44"/>
      <c r="L62" s="45"/>
      <c r="Y62" s="125" t="s">
        <v>160</v>
      </c>
      <c r="Z62" s="111"/>
      <c r="AA62" s="91"/>
      <c r="AB62" s="120">
        <v>243306961.97</v>
      </c>
      <c r="AC62" s="121">
        <v>166718862.69999999</v>
      </c>
    </row>
    <row r="63" spans="1:29" x14ac:dyDescent="0.25">
      <c r="Y63" s="128"/>
      <c r="Z63" s="129"/>
      <c r="AA63" s="130"/>
      <c r="AB63" s="130"/>
      <c r="AC63" s="131"/>
    </row>
  </sheetData>
  <mergeCells count="8">
    <mergeCell ref="U59:W59"/>
    <mergeCell ref="Y1:AC1"/>
    <mergeCell ref="Y2:AA2"/>
    <mergeCell ref="A1:G1"/>
    <mergeCell ref="I1:L1"/>
    <mergeCell ref="I12:J12"/>
    <mergeCell ref="N1:S1"/>
    <mergeCell ref="U1:W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8"/>
  <sheetViews>
    <sheetView workbookViewId="0">
      <selection activeCell="C5" sqref="C5"/>
    </sheetView>
  </sheetViews>
  <sheetFormatPr baseColWidth="10" defaultRowHeight="15" x14ac:dyDescent="0.25"/>
  <cols>
    <col min="1" max="1" width="2" customWidth="1"/>
    <col min="2" max="2" width="6.5703125" style="187" bestFit="1" customWidth="1"/>
    <col min="3" max="3" width="2.28515625" customWidth="1"/>
    <col min="4" max="4" width="34.7109375" customWidth="1"/>
    <col min="5" max="7" width="15.7109375" customWidth="1"/>
    <col min="8" max="8" width="5.7109375" customWidth="1"/>
    <col min="9" max="11" width="6.28515625" bestFit="1" customWidth="1"/>
    <col min="12" max="12" width="5.7109375" customWidth="1"/>
    <col min="13" max="15" width="6.28515625" bestFit="1" customWidth="1"/>
    <col min="16" max="16" width="5.7109375" customWidth="1"/>
    <col min="17" max="19" width="6.28515625" bestFit="1" customWidth="1"/>
    <col min="20" max="20" width="5.7109375" customWidth="1"/>
    <col min="21" max="23" width="6.28515625" bestFit="1" customWidth="1"/>
    <col min="24" max="24" width="5.7109375" customWidth="1"/>
    <col min="25" max="27" width="6.28515625" bestFit="1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</cols>
  <sheetData>
    <row r="1" spans="2:47" ht="14.45" customHeight="1" x14ac:dyDescent="0.25">
      <c r="B1" s="454" t="s">
        <v>203</v>
      </c>
      <c r="C1" s="455"/>
      <c r="D1" s="455"/>
      <c r="E1" s="455"/>
      <c r="F1" s="455"/>
      <c r="G1" s="456"/>
    </row>
    <row r="2" spans="2:47" ht="14.45" customHeight="1" x14ac:dyDescent="0.25">
      <c r="B2" s="400" t="s">
        <v>162</v>
      </c>
      <c r="C2" s="401"/>
      <c r="D2" s="401"/>
      <c r="E2" s="401"/>
      <c r="F2" s="401"/>
      <c r="G2" s="402"/>
    </row>
    <row r="3" spans="2:47" ht="14.45" customHeight="1" x14ac:dyDescent="0.25">
      <c r="B3" s="403" t="s">
        <v>177</v>
      </c>
      <c r="C3" s="444"/>
      <c r="D3" s="444"/>
      <c r="E3" s="444"/>
      <c r="F3" s="444"/>
      <c r="G3" s="404"/>
      <c r="I3" s="405" t="s">
        <v>197</v>
      </c>
      <c r="J3" s="406"/>
      <c r="K3" s="407"/>
      <c r="M3" s="405" t="s">
        <v>198</v>
      </c>
      <c r="N3" s="406"/>
      <c r="O3" s="407"/>
      <c r="Q3" s="405" t="s">
        <v>199</v>
      </c>
      <c r="R3" s="406"/>
      <c r="S3" s="407"/>
      <c r="U3" s="405" t="s">
        <v>200</v>
      </c>
      <c r="V3" s="406"/>
      <c r="W3" s="407"/>
      <c r="Y3" s="405" t="s">
        <v>201</v>
      </c>
      <c r="Z3" s="406"/>
      <c r="AA3" s="407"/>
      <c r="AC3" s="405" t="s">
        <v>168</v>
      </c>
      <c r="AD3" s="406"/>
      <c r="AE3" s="407"/>
      <c r="AG3" s="405" t="s">
        <v>169</v>
      </c>
      <c r="AH3" s="406"/>
      <c r="AI3" s="407"/>
      <c r="AK3" s="405" t="s">
        <v>170</v>
      </c>
      <c r="AL3" s="406"/>
      <c r="AM3" s="407"/>
      <c r="AO3" s="405" t="s">
        <v>171</v>
      </c>
      <c r="AP3" s="406"/>
      <c r="AQ3" s="407"/>
      <c r="AS3" s="405" t="s">
        <v>172</v>
      </c>
      <c r="AT3" s="406"/>
      <c r="AU3" s="407"/>
    </row>
    <row r="4" spans="2:47" x14ac:dyDescent="0.25">
      <c r="B4" s="133"/>
      <c r="C4" s="134"/>
      <c r="D4" s="135"/>
      <c r="E4" s="136">
        <v>2020</v>
      </c>
      <c r="F4" s="137">
        <v>2019</v>
      </c>
      <c r="G4" s="137">
        <v>2018</v>
      </c>
      <c r="I4" s="188">
        <v>2020</v>
      </c>
      <c r="J4" s="137">
        <v>2019</v>
      </c>
      <c r="K4" s="137">
        <v>2018</v>
      </c>
      <c r="M4" s="188">
        <v>2020</v>
      </c>
      <c r="N4" s="137">
        <v>2019</v>
      </c>
      <c r="O4" s="137">
        <v>2018</v>
      </c>
      <c r="Q4" s="188">
        <v>2020</v>
      </c>
      <c r="R4" s="137">
        <v>2019</v>
      </c>
      <c r="S4" s="137">
        <v>2018</v>
      </c>
      <c r="U4" s="188">
        <v>2020</v>
      </c>
      <c r="V4" s="137">
        <v>2019</v>
      </c>
      <c r="W4" s="137">
        <v>2018</v>
      </c>
      <c r="Y4" s="188">
        <v>2020</v>
      </c>
      <c r="Z4" s="137">
        <v>2019</v>
      </c>
      <c r="AA4" s="137">
        <v>2018</v>
      </c>
      <c r="AC4" s="188">
        <v>2020</v>
      </c>
      <c r="AD4" s="137">
        <v>2019</v>
      </c>
      <c r="AE4" s="137">
        <v>2018</v>
      </c>
      <c r="AG4" s="188">
        <v>2020</v>
      </c>
      <c r="AH4" s="137">
        <v>2019</v>
      </c>
      <c r="AI4" s="137">
        <v>2018</v>
      </c>
      <c r="AK4" s="188">
        <v>2020</v>
      </c>
      <c r="AL4" s="137">
        <v>2019</v>
      </c>
      <c r="AM4" s="137">
        <v>2018</v>
      </c>
      <c r="AO4" s="188">
        <v>2020</v>
      </c>
      <c r="AP4" s="137">
        <v>2019</v>
      </c>
      <c r="AQ4" s="137">
        <v>2018</v>
      </c>
      <c r="AS4" s="188">
        <v>2020</v>
      </c>
      <c r="AT4" s="137">
        <v>2019</v>
      </c>
      <c r="AU4" s="137">
        <v>2018</v>
      </c>
    </row>
    <row r="5" spans="2:47" x14ac:dyDescent="0.25">
      <c r="B5" s="139"/>
      <c r="C5" s="140" t="s">
        <v>60</v>
      </c>
      <c r="D5" s="141"/>
      <c r="E5" s="142"/>
      <c r="F5" s="143"/>
      <c r="G5" s="143"/>
      <c r="I5" s="378"/>
      <c r="J5" s="143"/>
      <c r="K5" s="143"/>
      <c r="M5" s="378"/>
      <c r="N5" s="143"/>
      <c r="O5" s="143"/>
      <c r="Q5" s="378"/>
      <c r="R5" s="143"/>
      <c r="S5" s="143"/>
      <c r="U5" s="378"/>
      <c r="V5" s="143"/>
      <c r="W5" s="143"/>
      <c r="Y5" s="378"/>
      <c r="Z5" s="143"/>
      <c r="AA5" s="143"/>
      <c r="AC5" s="378"/>
      <c r="AD5" s="143"/>
      <c r="AE5" s="143"/>
      <c r="AG5" s="378"/>
      <c r="AH5" s="143"/>
      <c r="AI5" s="143"/>
      <c r="AK5" s="378"/>
      <c r="AL5" s="143"/>
      <c r="AM5" s="143"/>
      <c r="AO5" s="378"/>
      <c r="AP5" s="143"/>
      <c r="AQ5" s="143"/>
      <c r="AS5" s="378"/>
      <c r="AT5" s="143"/>
      <c r="AU5" s="143"/>
    </row>
    <row r="6" spans="2:47" x14ac:dyDescent="0.25">
      <c r="B6" s="139">
        <v>4100</v>
      </c>
      <c r="C6" s="145" t="s">
        <v>173</v>
      </c>
      <c r="D6" s="146"/>
      <c r="E6" s="152">
        <f>SUM(E7:E13)</f>
        <v>0</v>
      </c>
      <c r="F6" s="149">
        <f>SUM(F7:F13)</f>
        <v>0</v>
      </c>
      <c r="G6" s="149">
        <f>SUM(G7:G13)</f>
        <v>0</v>
      </c>
      <c r="I6" s="204">
        <f t="shared" ref="I6:K6" si="0">SUM(I7:I13)</f>
        <v>0</v>
      </c>
      <c r="J6" s="149">
        <f t="shared" si="0"/>
        <v>0</v>
      </c>
      <c r="K6" s="149">
        <f t="shared" si="0"/>
        <v>0</v>
      </c>
      <c r="M6" s="204">
        <f t="shared" ref="M6:O6" si="1">SUM(M7:M13)</f>
        <v>0</v>
      </c>
      <c r="N6" s="149">
        <f t="shared" si="1"/>
        <v>0</v>
      </c>
      <c r="O6" s="149">
        <f t="shared" si="1"/>
        <v>0</v>
      </c>
      <c r="Q6" s="204">
        <f t="shared" ref="Q6:S6" si="2">SUM(Q7:Q13)</f>
        <v>0</v>
      </c>
      <c r="R6" s="149">
        <f t="shared" si="2"/>
        <v>0</v>
      </c>
      <c r="S6" s="149">
        <f t="shared" si="2"/>
        <v>0</v>
      </c>
      <c r="U6" s="204">
        <f t="shared" ref="U6:W6" si="3">SUM(U7:U13)</f>
        <v>0</v>
      </c>
      <c r="V6" s="149">
        <f t="shared" si="3"/>
        <v>0</v>
      </c>
      <c r="W6" s="149">
        <f t="shared" si="3"/>
        <v>0</v>
      </c>
      <c r="Y6" s="204">
        <f t="shared" ref="Y6:AA6" si="4">SUM(Y7:Y13)</f>
        <v>0</v>
      </c>
      <c r="Z6" s="149">
        <f t="shared" si="4"/>
        <v>0</v>
      </c>
      <c r="AA6" s="149">
        <f t="shared" si="4"/>
        <v>0</v>
      </c>
      <c r="AC6" s="204">
        <f t="shared" ref="AC6:AE6" si="5">SUM(AC7:AC13)</f>
        <v>0</v>
      </c>
      <c r="AD6" s="149">
        <f t="shared" si="5"/>
        <v>0</v>
      </c>
      <c r="AE6" s="149">
        <f t="shared" si="5"/>
        <v>0</v>
      </c>
      <c r="AG6" s="204">
        <f t="shared" ref="AG6:AI6" si="6">SUM(AG7:AG13)</f>
        <v>0</v>
      </c>
      <c r="AH6" s="149">
        <f t="shared" si="6"/>
        <v>0</v>
      </c>
      <c r="AI6" s="149">
        <f t="shared" si="6"/>
        <v>0</v>
      </c>
      <c r="AK6" s="204">
        <f t="shared" ref="AK6:AM6" si="7">SUM(AK7:AK13)</f>
        <v>0</v>
      </c>
      <c r="AL6" s="149">
        <f t="shared" si="7"/>
        <v>0</v>
      </c>
      <c r="AM6" s="149">
        <f t="shared" si="7"/>
        <v>0</v>
      </c>
      <c r="AO6" s="204">
        <f t="shared" ref="AO6:AQ6" si="8">SUM(AO7:AO13)</f>
        <v>0</v>
      </c>
      <c r="AP6" s="149">
        <f t="shared" si="8"/>
        <v>0</v>
      </c>
      <c r="AQ6" s="149">
        <f t="shared" si="8"/>
        <v>0</v>
      </c>
      <c r="AS6" s="204">
        <f t="shared" ref="AS6:AU6" si="9">SUM(AS7:AS13)</f>
        <v>0</v>
      </c>
      <c r="AT6" s="149">
        <f t="shared" si="9"/>
        <v>0</v>
      </c>
      <c r="AU6" s="149">
        <f t="shared" si="9"/>
        <v>0</v>
      </c>
    </row>
    <row r="7" spans="2:47" x14ac:dyDescent="0.25">
      <c r="B7" s="139">
        <v>4110</v>
      </c>
      <c r="C7" s="154"/>
      <c r="D7" s="155" t="s">
        <v>62</v>
      </c>
      <c r="E7" s="160">
        <f>+I7+M7+Q7+U7+Y7+AC7+AG7+AK7+AO7+AS7</f>
        <v>0</v>
      </c>
      <c r="F7" s="158">
        <f t="shared" ref="F7:G13" si="10">+J7+N7+R7+V7+Z7+AD7+AH7+AL7+AP7+AT7</f>
        <v>0</v>
      </c>
      <c r="G7" s="158">
        <f t="shared" si="10"/>
        <v>0</v>
      </c>
      <c r="I7" s="200">
        <v>0</v>
      </c>
      <c r="J7" s="158">
        <v>0</v>
      </c>
      <c r="K7" s="158">
        <v>0</v>
      </c>
      <c r="M7" s="200">
        <v>0</v>
      </c>
      <c r="N7" s="158">
        <v>0</v>
      </c>
      <c r="O7" s="158">
        <v>0</v>
      </c>
      <c r="Q7" s="200">
        <v>0</v>
      </c>
      <c r="R7" s="158">
        <v>0</v>
      </c>
      <c r="S7" s="158">
        <v>0</v>
      </c>
      <c r="U7" s="200">
        <v>0</v>
      </c>
      <c r="V7" s="158">
        <v>0</v>
      </c>
      <c r="W7" s="158">
        <v>0</v>
      </c>
      <c r="Y7" s="200">
        <v>0</v>
      </c>
      <c r="Z7" s="158">
        <v>0</v>
      </c>
      <c r="AA7" s="158">
        <v>0</v>
      </c>
      <c r="AC7" s="200">
        <v>0</v>
      </c>
      <c r="AD7" s="158">
        <v>0</v>
      </c>
      <c r="AE7" s="158">
        <v>0</v>
      </c>
      <c r="AG7" s="200">
        <v>0</v>
      </c>
      <c r="AH7" s="158">
        <v>0</v>
      </c>
      <c r="AI7" s="158">
        <v>0</v>
      </c>
      <c r="AK7" s="200">
        <v>0</v>
      </c>
      <c r="AL7" s="158">
        <v>0</v>
      </c>
      <c r="AM7" s="158">
        <v>0</v>
      </c>
      <c r="AO7" s="200">
        <v>0</v>
      </c>
      <c r="AP7" s="158">
        <v>0</v>
      </c>
      <c r="AQ7" s="158">
        <v>0</v>
      </c>
      <c r="AS7" s="200">
        <v>0</v>
      </c>
      <c r="AT7" s="158">
        <v>0</v>
      </c>
      <c r="AU7" s="158">
        <v>0</v>
      </c>
    </row>
    <row r="8" spans="2:47" x14ac:dyDescent="0.25">
      <c r="B8" s="139">
        <v>4120</v>
      </c>
      <c r="C8" s="154"/>
      <c r="D8" s="155" t="s">
        <v>63</v>
      </c>
      <c r="E8" s="160">
        <f t="shared" ref="E8:E13" si="11">+I8+M8+Q8+U8+Y8+AC8+AG8+AK8+AO8+AS8</f>
        <v>0</v>
      </c>
      <c r="F8" s="158">
        <f t="shared" si="10"/>
        <v>0</v>
      </c>
      <c r="G8" s="158">
        <f t="shared" si="10"/>
        <v>0</v>
      </c>
      <c r="I8" s="200">
        <v>0</v>
      </c>
      <c r="J8" s="158">
        <v>0</v>
      </c>
      <c r="K8" s="158">
        <v>0</v>
      </c>
      <c r="M8" s="200">
        <v>0</v>
      </c>
      <c r="N8" s="158">
        <v>0</v>
      </c>
      <c r="O8" s="158">
        <v>0</v>
      </c>
      <c r="Q8" s="200">
        <v>0</v>
      </c>
      <c r="R8" s="158">
        <v>0</v>
      </c>
      <c r="S8" s="158">
        <v>0</v>
      </c>
      <c r="U8" s="200">
        <v>0</v>
      </c>
      <c r="V8" s="158">
        <v>0</v>
      </c>
      <c r="W8" s="158">
        <v>0</v>
      </c>
      <c r="Y8" s="200">
        <v>0</v>
      </c>
      <c r="Z8" s="158">
        <v>0</v>
      </c>
      <c r="AA8" s="158">
        <v>0</v>
      </c>
      <c r="AC8" s="200">
        <v>0</v>
      </c>
      <c r="AD8" s="158">
        <v>0</v>
      </c>
      <c r="AE8" s="158">
        <v>0</v>
      </c>
      <c r="AG8" s="200">
        <v>0</v>
      </c>
      <c r="AH8" s="158">
        <v>0</v>
      </c>
      <c r="AI8" s="158">
        <v>0</v>
      </c>
      <c r="AK8" s="200">
        <v>0</v>
      </c>
      <c r="AL8" s="158">
        <v>0</v>
      </c>
      <c r="AM8" s="158">
        <v>0</v>
      </c>
      <c r="AO8" s="200">
        <v>0</v>
      </c>
      <c r="AP8" s="158">
        <v>0</v>
      </c>
      <c r="AQ8" s="158">
        <v>0</v>
      </c>
      <c r="AS8" s="200">
        <v>0</v>
      </c>
      <c r="AT8" s="158">
        <v>0</v>
      </c>
      <c r="AU8" s="158">
        <v>0</v>
      </c>
    </row>
    <row r="9" spans="2:47" x14ac:dyDescent="0.25">
      <c r="B9" s="139">
        <v>4130</v>
      </c>
      <c r="C9" s="154"/>
      <c r="D9" s="155" t="s">
        <v>64</v>
      </c>
      <c r="E9" s="160">
        <f t="shared" si="11"/>
        <v>0</v>
      </c>
      <c r="F9" s="158">
        <f t="shared" si="10"/>
        <v>0</v>
      </c>
      <c r="G9" s="158">
        <f t="shared" si="10"/>
        <v>0</v>
      </c>
      <c r="I9" s="200">
        <v>0</v>
      </c>
      <c r="J9" s="158">
        <v>0</v>
      </c>
      <c r="K9" s="158">
        <v>0</v>
      </c>
      <c r="M9" s="200">
        <v>0</v>
      </c>
      <c r="N9" s="158">
        <v>0</v>
      </c>
      <c r="O9" s="158">
        <v>0</v>
      </c>
      <c r="Q9" s="200">
        <v>0</v>
      </c>
      <c r="R9" s="158">
        <v>0</v>
      </c>
      <c r="S9" s="158">
        <v>0</v>
      </c>
      <c r="U9" s="200">
        <v>0</v>
      </c>
      <c r="V9" s="158">
        <v>0</v>
      </c>
      <c r="W9" s="158">
        <v>0</v>
      </c>
      <c r="Y9" s="200">
        <v>0</v>
      </c>
      <c r="Z9" s="158">
        <v>0</v>
      </c>
      <c r="AA9" s="158">
        <v>0</v>
      </c>
      <c r="AC9" s="200">
        <v>0</v>
      </c>
      <c r="AD9" s="158">
        <v>0</v>
      </c>
      <c r="AE9" s="158">
        <v>0</v>
      </c>
      <c r="AG9" s="200">
        <v>0</v>
      </c>
      <c r="AH9" s="158">
        <v>0</v>
      </c>
      <c r="AI9" s="158">
        <v>0</v>
      </c>
      <c r="AK9" s="200">
        <v>0</v>
      </c>
      <c r="AL9" s="158">
        <v>0</v>
      </c>
      <c r="AM9" s="158">
        <v>0</v>
      </c>
      <c r="AO9" s="200">
        <v>0</v>
      </c>
      <c r="AP9" s="158">
        <v>0</v>
      </c>
      <c r="AQ9" s="158">
        <v>0</v>
      </c>
      <c r="AS9" s="200">
        <v>0</v>
      </c>
      <c r="AT9" s="158">
        <v>0</v>
      </c>
      <c r="AU9" s="158">
        <v>0</v>
      </c>
    </row>
    <row r="10" spans="2:47" x14ac:dyDescent="0.25">
      <c r="B10" s="139">
        <v>4140</v>
      </c>
      <c r="C10" s="154"/>
      <c r="D10" s="155" t="s">
        <v>65</v>
      </c>
      <c r="E10" s="160">
        <f t="shared" si="11"/>
        <v>0</v>
      </c>
      <c r="F10" s="158">
        <f t="shared" si="10"/>
        <v>0</v>
      </c>
      <c r="G10" s="158">
        <f t="shared" si="10"/>
        <v>0</v>
      </c>
      <c r="I10" s="200">
        <v>0</v>
      </c>
      <c r="J10" s="158">
        <v>0</v>
      </c>
      <c r="K10" s="158">
        <v>0</v>
      </c>
      <c r="M10" s="200">
        <v>0</v>
      </c>
      <c r="N10" s="158">
        <v>0</v>
      </c>
      <c r="O10" s="158">
        <v>0</v>
      </c>
      <c r="Q10" s="200">
        <v>0</v>
      </c>
      <c r="R10" s="158">
        <v>0</v>
      </c>
      <c r="S10" s="158">
        <v>0</v>
      </c>
      <c r="U10" s="200">
        <v>0</v>
      </c>
      <c r="V10" s="158">
        <v>0</v>
      </c>
      <c r="W10" s="158">
        <v>0</v>
      </c>
      <c r="Y10" s="200">
        <v>0</v>
      </c>
      <c r="Z10" s="158">
        <v>0</v>
      </c>
      <c r="AA10" s="158">
        <v>0</v>
      </c>
      <c r="AC10" s="200">
        <v>0</v>
      </c>
      <c r="AD10" s="158">
        <v>0</v>
      </c>
      <c r="AE10" s="158">
        <v>0</v>
      </c>
      <c r="AG10" s="200">
        <v>0</v>
      </c>
      <c r="AH10" s="158">
        <v>0</v>
      </c>
      <c r="AI10" s="158">
        <v>0</v>
      </c>
      <c r="AK10" s="200">
        <v>0</v>
      </c>
      <c r="AL10" s="158">
        <v>0</v>
      </c>
      <c r="AM10" s="158">
        <v>0</v>
      </c>
      <c r="AO10" s="200">
        <v>0</v>
      </c>
      <c r="AP10" s="158">
        <v>0</v>
      </c>
      <c r="AQ10" s="158">
        <v>0</v>
      </c>
      <c r="AS10" s="200">
        <v>0</v>
      </c>
      <c r="AT10" s="158">
        <v>0</v>
      </c>
      <c r="AU10" s="158">
        <v>0</v>
      </c>
    </row>
    <row r="11" spans="2:47" x14ac:dyDescent="0.25">
      <c r="B11" s="139">
        <v>4150</v>
      </c>
      <c r="C11" s="154"/>
      <c r="D11" s="155" t="s">
        <v>66</v>
      </c>
      <c r="E11" s="160">
        <f t="shared" si="11"/>
        <v>0</v>
      </c>
      <c r="F11" s="158">
        <f t="shared" si="10"/>
        <v>0</v>
      </c>
      <c r="G11" s="158">
        <f t="shared" si="10"/>
        <v>0</v>
      </c>
      <c r="I11" s="200">
        <v>0</v>
      </c>
      <c r="J11" s="158">
        <v>0</v>
      </c>
      <c r="K11" s="158">
        <v>0</v>
      </c>
      <c r="M11" s="200">
        <v>0</v>
      </c>
      <c r="N11" s="158">
        <v>0</v>
      </c>
      <c r="O11" s="158">
        <v>0</v>
      </c>
      <c r="Q11" s="200">
        <v>0</v>
      </c>
      <c r="R11" s="158">
        <v>0</v>
      </c>
      <c r="S11" s="158">
        <v>0</v>
      </c>
      <c r="U11" s="200">
        <v>0</v>
      </c>
      <c r="V11" s="158">
        <v>0</v>
      </c>
      <c r="W11" s="158">
        <v>0</v>
      </c>
      <c r="Y11" s="200">
        <v>0</v>
      </c>
      <c r="Z11" s="158">
        <v>0</v>
      </c>
      <c r="AA11" s="158">
        <v>0</v>
      </c>
      <c r="AC11" s="200">
        <v>0</v>
      </c>
      <c r="AD11" s="158">
        <v>0</v>
      </c>
      <c r="AE11" s="158">
        <v>0</v>
      </c>
      <c r="AG11" s="200">
        <v>0</v>
      </c>
      <c r="AH11" s="158">
        <v>0</v>
      </c>
      <c r="AI11" s="158">
        <v>0</v>
      </c>
      <c r="AK11" s="200">
        <v>0</v>
      </c>
      <c r="AL11" s="158">
        <v>0</v>
      </c>
      <c r="AM11" s="158">
        <v>0</v>
      </c>
      <c r="AO11" s="200">
        <v>0</v>
      </c>
      <c r="AP11" s="158">
        <v>0</v>
      </c>
      <c r="AQ11" s="158">
        <v>0</v>
      </c>
      <c r="AS11" s="200">
        <v>0</v>
      </c>
      <c r="AT11" s="158">
        <v>0</v>
      </c>
      <c r="AU11" s="158">
        <v>0</v>
      </c>
    </row>
    <row r="12" spans="2:47" x14ac:dyDescent="0.25">
      <c r="B12" s="139">
        <v>4160</v>
      </c>
      <c r="C12" s="154"/>
      <c r="D12" s="155" t="s">
        <v>67</v>
      </c>
      <c r="E12" s="160">
        <f t="shared" si="11"/>
        <v>0</v>
      </c>
      <c r="F12" s="158">
        <f t="shared" si="10"/>
        <v>0</v>
      </c>
      <c r="G12" s="158">
        <f t="shared" si="10"/>
        <v>0</v>
      </c>
      <c r="I12" s="200">
        <v>0</v>
      </c>
      <c r="J12" s="158">
        <v>0</v>
      </c>
      <c r="K12" s="158">
        <v>0</v>
      </c>
      <c r="M12" s="200">
        <v>0</v>
      </c>
      <c r="N12" s="158">
        <v>0</v>
      </c>
      <c r="O12" s="158">
        <v>0</v>
      </c>
      <c r="Q12" s="200">
        <v>0</v>
      </c>
      <c r="R12" s="158">
        <v>0</v>
      </c>
      <c r="S12" s="158">
        <v>0</v>
      </c>
      <c r="U12" s="200">
        <v>0</v>
      </c>
      <c r="V12" s="158">
        <v>0</v>
      </c>
      <c r="W12" s="158">
        <v>0</v>
      </c>
      <c r="Y12" s="200">
        <v>0</v>
      </c>
      <c r="Z12" s="158">
        <v>0</v>
      </c>
      <c r="AA12" s="158">
        <v>0</v>
      </c>
      <c r="AC12" s="200">
        <v>0</v>
      </c>
      <c r="AD12" s="158">
        <v>0</v>
      </c>
      <c r="AE12" s="158">
        <v>0</v>
      </c>
      <c r="AG12" s="200">
        <v>0</v>
      </c>
      <c r="AH12" s="158">
        <v>0</v>
      </c>
      <c r="AI12" s="158">
        <v>0</v>
      </c>
      <c r="AK12" s="200">
        <v>0</v>
      </c>
      <c r="AL12" s="158">
        <v>0</v>
      </c>
      <c r="AM12" s="158">
        <v>0</v>
      </c>
      <c r="AO12" s="200">
        <v>0</v>
      </c>
      <c r="AP12" s="158">
        <v>0</v>
      </c>
      <c r="AQ12" s="158">
        <v>0</v>
      </c>
      <c r="AS12" s="200">
        <v>0</v>
      </c>
      <c r="AT12" s="158">
        <v>0</v>
      </c>
      <c r="AU12" s="158">
        <v>0</v>
      </c>
    </row>
    <row r="13" spans="2:47" x14ac:dyDescent="0.25">
      <c r="B13" s="139">
        <v>4170</v>
      </c>
      <c r="C13" s="154"/>
      <c r="D13" s="155" t="s">
        <v>68</v>
      </c>
      <c r="E13" s="160">
        <f t="shared" si="11"/>
        <v>0</v>
      </c>
      <c r="F13" s="158">
        <f t="shared" si="10"/>
        <v>0</v>
      </c>
      <c r="G13" s="158">
        <f t="shared" si="10"/>
        <v>0</v>
      </c>
      <c r="I13" s="200">
        <v>0</v>
      </c>
      <c r="J13" s="158">
        <v>0</v>
      </c>
      <c r="K13" s="158">
        <v>0</v>
      </c>
      <c r="M13" s="200">
        <v>0</v>
      </c>
      <c r="N13" s="158">
        <v>0</v>
      </c>
      <c r="O13" s="158">
        <v>0</v>
      </c>
      <c r="Q13" s="200">
        <v>0</v>
      </c>
      <c r="R13" s="158">
        <v>0</v>
      </c>
      <c r="S13" s="158">
        <v>0</v>
      </c>
      <c r="U13" s="200">
        <v>0</v>
      </c>
      <c r="V13" s="158">
        <v>0</v>
      </c>
      <c r="W13" s="158">
        <v>0</v>
      </c>
      <c r="Y13" s="200">
        <v>0</v>
      </c>
      <c r="Z13" s="158">
        <v>0</v>
      </c>
      <c r="AA13" s="158">
        <v>0</v>
      </c>
      <c r="AC13" s="200">
        <v>0</v>
      </c>
      <c r="AD13" s="158">
        <v>0</v>
      </c>
      <c r="AE13" s="158">
        <v>0</v>
      </c>
      <c r="AG13" s="200">
        <v>0</v>
      </c>
      <c r="AH13" s="158">
        <v>0</v>
      </c>
      <c r="AI13" s="158">
        <v>0</v>
      </c>
      <c r="AK13" s="200">
        <v>0</v>
      </c>
      <c r="AL13" s="158">
        <v>0</v>
      </c>
      <c r="AM13" s="158">
        <v>0</v>
      </c>
      <c r="AO13" s="200">
        <v>0</v>
      </c>
      <c r="AP13" s="158">
        <v>0</v>
      </c>
      <c r="AQ13" s="158">
        <v>0</v>
      </c>
      <c r="AS13" s="200">
        <v>0</v>
      </c>
      <c r="AT13" s="158">
        <v>0</v>
      </c>
      <c r="AU13" s="158">
        <v>0</v>
      </c>
    </row>
    <row r="14" spans="2:47" x14ac:dyDescent="0.25">
      <c r="B14" s="139">
        <v>4200</v>
      </c>
      <c r="C14" s="145" t="s">
        <v>69</v>
      </c>
      <c r="D14" s="141"/>
      <c r="E14" s="152">
        <f>SUM(E15:E16)</f>
        <v>0</v>
      </c>
      <c r="F14" s="149">
        <f>SUM(F15:F16)</f>
        <v>0</v>
      </c>
      <c r="G14" s="149">
        <f>SUM(G15:G16)</f>
        <v>0</v>
      </c>
      <c r="I14" s="204">
        <f t="shared" ref="I14:K14" si="12">SUM(I15:I16)</f>
        <v>0</v>
      </c>
      <c r="J14" s="149">
        <f t="shared" si="12"/>
        <v>0</v>
      </c>
      <c r="K14" s="149">
        <f t="shared" si="12"/>
        <v>0</v>
      </c>
      <c r="M14" s="204">
        <f t="shared" ref="M14:O14" si="13">SUM(M15:M16)</f>
        <v>0</v>
      </c>
      <c r="N14" s="149">
        <f t="shared" si="13"/>
        <v>0</v>
      </c>
      <c r="O14" s="149">
        <f t="shared" si="13"/>
        <v>0</v>
      </c>
      <c r="Q14" s="204">
        <f t="shared" ref="Q14:S14" si="14">SUM(Q15:Q16)</f>
        <v>0</v>
      </c>
      <c r="R14" s="149">
        <f t="shared" si="14"/>
        <v>0</v>
      </c>
      <c r="S14" s="149">
        <f t="shared" si="14"/>
        <v>0</v>
      </c>
      <c r="U14" s="204">
        <f t="shared" ref="U14:W14" si="15">SUM(U15:U16)</f>
        <v>0</v>
      </c>
      <c r="V14" s="149">
        <f t="shared" si="15"/>
        <v>0</v>
      </c>
      <c r="W14" s="149">
        <f t="shared" si="15"/>
        <v>0</v>
      </c>
      <c r="Y14" s="204">
        <f t="shared" ref="Y14:AA14" si="16">SUM(Y15:Y16)</f>
        <v>0</v>
      </c>
      <c r="Z14" s="149">
        <f t="shared" si="16"/>
        <v>0</v>
      </c>
      <c r="AA14" s="149">
        <f t="shared" si="16"/>
        <v>0</v>
      </c>
      <c r="AC14" s="204">
        <f t="shared" ref="AC14:AE14" si="17">SUM(AC15:AC16)</f>
        <v>0</v>
      </c>
      <c r="AD14" s="149">
        <f t="shared" si="17"/>
        <v>0</v>
      </c>
      <c r="AE14" s="149">
        <f t="shared" si="17"/>
        <v>0</v>
      </c>
      <c r="AG14" s="204">
        <f t="shared" ref="AG14:AI14" si="18">SUM(AG15:AG16)</f>
        <v>0</v>
      </c>
      <c r="AH14" s="149">
        <f t="shared" si="18"/>
        <v>0</v>
      </c>
      <c r="AI14" s="149">
        <f t="shared" si="18"/>
        <v>0</v>
      </c>
      <c r="AK14" s="204">
        <f t="shared" ref="AK14:AM14" si="19">SUM(AK15:AK16)</f>
        <v>0</v>
      </c>
      <c r="AL14" s="149">
        <f t="shared" si="19"/>
        <v>0</v>
      </c>
      <c r="AM14" s="149">
        <f t="shared" si="19"/>
        <v>0</v>
      </c>
      <c r="AO14" s="204">
        <f t="shared" ref="AO14:AQ14" si="20">SUM(AO15:AO16)</f>
        <v>0</v>
      </c>
      <c r="AP14" s="149">
        <f t="shared" si="20"/>
        <v>0</v>
      </c>
      <c r="AQ14" s="149">
        <f t="shared" si="20"/>
        <v>0</v>
      </c>
      <c r="AS14" s="204">
        <f t="shared" ref="AS14:AU14" si="21">SUM(AS15:AS16)</f>
        <v>0</v>
      </c>
      <c r="AT14" s="149">
        <f t="shared" si="21"/>
        <v>0</v>
      </c>
      <c r="AU14" s="149">
        <f t="shared" si="21"/>
        <v>0</v>
      </c>
    </row>
    <row r="15" spans="2:47" x14ac:dyDescent="0.25">
      <c r="B15" s="139">
        <v>4210</v>
      </c>
      <c r="C15" s="154"/>
      <c r="D15" s="155" t="s">
        <v>70</v>
      </c>
      <c r="E15" s="160">
        <f t="shared" ref="E15:G16" si="22">+I15+M15+Q15+U15+Y15+AC15+AG15+AK15+AO15+AS15</f>
        <v>0</v>
      </c>
      <c r="F15" s="158">
        <f t="shared" si="22"/>
        <v>0</v>
      </c>
      <c r="G15" s="158">
        <f t="shared" si="22"/>
        <v>0</v>
      </c>
      <c r="I15" s="200">
        <v>0</v>
      </c>
      <c r="J15" s="158">
        <v>0</v>
      </c>
      <c r="K15" s="158">
        <v>0</v>
      </c>
      <c r="M15" s="200">
        <v>0</v>
      </c>
      <c r="N15" s="158">
        <v>0</v>
      </c>
      <c r="O15" s="158">
        <v>0</v>
      </c>
      <c r="Q15" s="200">
        <v>0</v>
      </c>
      <c r="R15" s="158">
        <v>0</v>
      </c>
      <c r="S15" s="158">
        <v>0</v>
      </c>
      <c r="U15" s="200">
        <v>0</v>
      </c>
      <c r="V15" s="158">
        <v>0</v>
      </c>
      <c r="W15" s="158">
        <v>0</v>
      </c>
      <c r="Y15" s="200">
        <v>0</v>
      </c>
      <c r="Z15" s="158">
        <v>0</v>
      </c>
      <c r="AA15" s="158">
        <v>0</v>
      </c>
      <c r="AC15" s="200">
        <v>0</v>
      </c>
      <c r="AD15" s="158">
        <v>0</v>
      </c>
      <c r="AE15" s="158">
        <v>0</v>
      </c>
      <c r="AG15" s="200">
        <v>0</v>
      </c>
      <c r="AH15" s="158">
        <v>0</v>
      </c>
      <c r="AI15" s="158">
        <v>0</v>
      </c>
      <c r="AK15" s="200">
        <v>0</v>
      </c>
      <c r="AL15" s="158">
        <v>0</v>
      </c>
      <c r="AM15" s="158">
        <v>0</v>
      </c>
      <c r="AO15" s="200">
        <v>0</v>
      </c>
      <c r="AP15" s="158">
        <v>0</v>
      </c>
      <c r="AQ15" s="158">
        <v>0</v>
      </c>
      <c r="AS15" s="200">
        <v>0</v>
      </c>
      <c r="AT15" s="158">
        <v>0</v>
      </c>
      <c r="AU15" s="158">
        <v>0</v>
      </c>
    </row>
    <row r="16" spans="2:47" x14ac:dyDescent="0.25">
      <c r="B16" s="139">
        <v>4220</v>
      </c>
      <c r="C16" s="154"/>
      <c r="D16" s="155" t="s">
        <v>71</v>
      </c>
      <c r="E16" s="160">
        <f t="shared" si="22"/>
        <v>0</v>
      </c>
      <c r="F16" s="158">
        <f t="shared" si="22"/>
        <v>0</v>
      </c>
      <c r="G16" s="158">
        <f t="shared" si="22"/>
        <v>0</v>
      </c>
      <c r="I16" s="200">
        <v>0</v>
      </c>
      <c r="J16" s="158">
        <v>0</v>
      </c>
      <c r="K16" s="158">
        <v>0</v>
      </c>
      <c r="M16" s="200">
        <v>0</v>
      </c>
      <c r="N16" s="158">
        <v>0</v>
      </c>
      <c r="O16" s="158">
        <v>0</v>
      </c>
      <c r="Q16" s="200">
        <v>0</v>
      </c>
      <c r="R16" s="158">
        <v>0</v>
      </c>
      <c r="S16" s="158">
        <v>0</v>
      </c>
      <c r="U16" s="200">
        <v>0</v>
      </c>
      <c r="V16" s="158">
        <v>0</v>
      </c>
      <c r="W16" s="158">
        <v>0</v>
      </c>
      <c r="Y16" s="200">
        <v>0</v>
      </c>
      <c r="Z16" s="158">
        <v>0</v>
      </c>
      <c r="AA16" s="158">
        <v>0</v>
      </c>
      <c r="AC16" s="200">
        <v>0</v>
      </c>
      <c r="AD16" s="158">
        <v>0</v>
      </c>
      <c r="AE16" s="158">
        <v>0</v>
      </c>
      <c r="AG16" s="200">
        <v>0</v>
      </c>
      <c r="AH16" s="158">
        <v>0</v>
      </c>
      <c r="AI16" s="158">
        <v>0</v>
      </c>
      <c r="AK16" s="200">
        <v>0</v>
      </c>
      <c r="AL16" s="158">
        <v>0</v>
      </c>
      <c r="AM16" s="158">
        <v>0</v>
      </c>
      <c r="AO16" s="200">
        <v>0</v>
      </c>
      <c r="AP16" s="158">
        <v>0</v>
      </c>
      <c r="AQ16" s="158">
        <v>0</v>
      </c>
      <c r="AS16" s="200">
        <v>0</v>
      </c>
      <c r="AT16" s="158">
        <v>0</v>
      </c>
      <c r="AU16" s="158">
        <v>0</v>
      </c>
    </row>
    <row r="17" spans="2:47" x14ac:dyDescent="0.25">
      <c r="B17" s="139">
        <v>4300</v>
      </c>
      <c r="C17" s="145" t="s">
        <v>72</v>
      </c>
      <c r="D17" s="141"/>
      <c r="E17" s="152">
        <f>SUM(E18:E22)</f>
        <v>0</v>
      </c>
      <c r="F17" s="149">
        <f>SUM(F18:F22)</f>
        <v>0</v>
      </c>
      <c r="G17" s="149">
        <f>SUM(G18:G22)</f>
        <v>0</v>
      </c>
      <c r="I17" s="204">
        <f t="shared" ref="I17:K17" si="23">SUM(I18:I22)</f>
        <v>0</v>
      </c>
      <c r="J17" s="149">
        <f t="shared" si="23"/>
        <v>0</v>
      </c>
      <c r="K17" s="149">
        <f t="shared" si="23"/>
        <v>0</v>
      </c>
      <c r="M17" s="204">
        <f t="shared" ref="M17:O17" si="24">SUM(M18:M22)</f>
        <v>0</v>
      </c>
      <c r="N17" s="149">
        <f t="shared" si="24"/>
        <v>0</v>
      </c>
      <c r="O17" s="149">
        <f t="shared" si="24"/>
        <v>0</v>
      </c>
      <c r="Q17" s="204">
        <f t="shared" ref="Q17:S17" si="25">SUM(Q18:Q22)</f>
        <v>0</v>
      </c>
      <c r="R17" s="149">
        <f t="shared" si="25"/>
        <v>0</v>
      </c>
      <c r="S17" s="149">
        <f t="shared" si="25"/>
        <v>0</v>
      </c>
      <c r="U17" s="204">
        <f t="shared" ref="U17:W17" si="26">SUM(U18:U22)</f>
        <v>0</v>
      </c>
      <c r="V17" s="149">
        <f t="shared" si="26"/>
        <v>0</v>
      </c>
      <c r="W17" s="149">
        <f t="shared" si="26"/>
        <v>0</v>
      </c>
      <c r="Y17" s="204">
        <f t="shared" ref="Y17:AA17" si="27">SUM(Y18:Y22)</f>
        <v>0</v>
      </c>
      <c r="Z17" s="149">
        <f t="shared" si="27"/>
        <v>0</v>
      </c>
      <c r="AA17" s="149">
        <f t="shared" si="27"/>
        <v>0</v>
      </c>
      <c r="AC17" s="204">
        <f t="shared" ref="AC17:AE17" si="28">SUM(AC18:AC22)</f>
        <v>0</v>
      </c>
      <c r="AD17" s="149">
        <f t="shared" si="28"/>
        <v>0</v>
      </c>
      <c r="AE17" s="149">
        <f t="shared" si="28"/>
        <v>0</v>
      </c>
      <c r="AG17" s="204">
        <f t="shared" ref="AG17:AI17" si="29">SUM(AG18:AG22)</f>
        <v>0</v>
      </c>
      <c r="AH17" s="149">
        <f t="shared" si="29"/>
        <v>0</v>
      </c>
      <c r="AI17" s="149">
        <f t="shared" si="29"/>
        <v>0</v>
      </c>
      <c r="AK17" s="204">
        <f t="shared" ref="AK17:AM17" si="30">SUM(AK18:AK22)</f>
        <v>0</v>
      </c>
      <c r="AL17" s="149">
        <f t="shared" si="30"/>
        <v>0</v>
      </c>
      <c r="AM17" s="149">
        <f t="shared" si="30"/>
        <v>0</v>
      </c>
      <c r="AO17" s="204">
        <f t="shared" ref="AO17:AQ17" si="31">SUM(AO18:AO22)</f>
        <v>0</v>
      </c>
      <c r="AP17" s="149">
        <f t="shared" si="31"/>
        <v>0</v>
      </c>
      <c r="AQ17" s="149">
        <f t="shared" si="31"/>
        <v>0</v>
      </c>
      <c r="AS17" s="204">
        <f t="shared" ref="AS17:AU17" si="32">SUM(AS18:AS22)</f>
        <v>0</v>
      </c>
      <c r="AT17" s="149">
        <f t="shared" si="32"/>
        <v>0</v>
      </c>
      <c r="AU17" s="149">
        <f t="shared" si="32"/>
        <v>0</v>
      </c>
    </row>
    <row r="18" spans="2:47" x14ac:dyDescent="0.25">
      <c r="B18" s="139">
        <v>4310</v>
      </c>
      <c r="C18" s="154"/>
      <c r="D18" s="155" t="s">
        <v>73</v>
      </c>
      <c r="E18" s="160">
        <f t="shared" ref="E18:G22" si="33">+I18+M18+Q18+U18+Y18+AC18+AG18+AK18+AO18+AS18</f>
        <v>0</v>
      </c>
      <c r="F18" s="158">
        <f t="shared" si="33"/>
        <v>0</v>
      </c>
      <c r="G18" s="158">
        <f t="shared" si="33"/>
        <v>0</v>
      </c>
      <c r="I18" s="200">
        <v>0</v>
      </c>
      <c r="J18" s="158">
        <v>0</v>
      </c>
      <c r="K18" s="158">
        <v>0</v>
      </c>
      <c r="M18" s="200">
        <v>0</v>
      </c>
      <c r="N18" s="158">
        <v>0</v>
      </c>
      <c r="O18" s="158">
        <v>0</v>
      </c>
      <c r="Q18" s="200">
        <v>0</v>
      </c>
      <c r="R18" s="158">
        <v>0</v>
      </c>
      <c r="S18" s="158">
        <v>0</v>
      </c>
      <c r="U18" s="200">
        <v>0</v>
      </c>
      <c r="V18" s="158">
        <v>0</v>
      </c>
      <c r="W18" s="158">
        <v>0</v>
      </c>
      <c r="Y18" s="200">
        <v>0</v>
      </c>
      <c r="Z18" s="158">
        <v>0</v>
      </c>
      <c r="AA18" s="158">
        <v>0</v>
      </c>
      <c r="AC18" s="200">
        <v>0</v>
      </c>
      <c r="AD18" s="158">
        <v>0</v>
      </c>
      <c r="AE18" s="158">
        <v>0</v>
      </c>
      <c r="AG18" s="200">
        <v>0</v>
      </c>
      <c r="AH18" s="158">
        <v>0</v>
      </c>
      <c r="AI18" s="158">
        <v>0</v>
      </c>
      <c r="AK18" s="200">
        <v>0</v>
      </c>
      <c r="AL18" s="158">
        <v>0</v>
      </c>
      <c r="AM18" s="158">
        <v>0</v>
      </c>
      <c r="AO18" s="200">
        <v>0</v>
      </c>
      <c r="AP18" s="158">
        <v>0</v>
      </c>
      <c r="AQ18" s="158">
        <v>0</v>
      </c>
      <c r="AS18" s="200">
        <v>0</v>
      </c>
      <c r="AT18" s="158">
        <v>0</v>
      </c>
      <c r="AU18" s="158">
        <v>0</v>
      </c>
    </row>
    <row r="19" spans="2:47" x14ac:dyDescent="0.25">
      <c r="B19" s="139">
        <v>4320</v>
      </c>
      <c r="C19" s="154"/>
      <c r="D19" s="155" t="s">
        <v>74</v>
      </c>
      <c r="E19" s="160">
        <f t="shared" si="33"/>
        <v>0</v>
      </c>
      <c r="F19" s="158">
        <f t="shared" si="33"/>
        <v>0</v>
      </c>
      <c r="G19" s="158">
        <f t="shared" si="33"/>
        <v>0</v>
      </c>
      <c r="I19" s="200">
        <v>0</v>
      </c>
      <c r="J19" s="158">
        <v>0</v>
      </c>
      <c r="K19" s="158">
        <v>0</v>
      </c>
      <c r="M19" s="200">
        <v>0</v>
      </c>
      <c r="N19" s="158">
        <v>0</v>
      </c>
      <c r="O19" s="158">
        <v>0</v>
      </c>
      <c r="Q19" s="200">
        <v>0</v>
      </c>
      <c r="R19" s="158">
        <v>0</v>
      </c>
      <c r="S19" s="158">
        <v>0</v>
      </c>
      <c r="U19" s="200">
        <v>0</v>
      </c>
      <c r="V19" s="158">
        <v>0</v>
      </c>
      <c r="W19" s="158">
        <v>0</v>
      </c>
      <c r="Y19" s="200">
        <v>0</v>
      </c>
      <c r="Z19" s="158">
        <v>0</v>
      </c>
      <c r="AA19" s="158">
        <v>0</v>
      </c>
      <c r="AC19" s="200">
        <v>0</v>
      </c>
      <c r="AD19" s="158">
        <v>0</v>
      </c>
      <c r="AE19" s="158">
        <v>0</v>
      </c>
      <c r="AG19" s="200">
        <v>0</v>
      </c>
      <c r="AH19" s="158">
        <v>0</v>
      </c>
      <c r="AI19" s="158">
        <v>0</v>
      </c>
      <c r="AK19" s="200">
        <v>0</v>
      </c>
      <c r="AL19" s="158">
        <v>0</v>
      </c>
      <c r="AM19" s="158">
        <v>0</v>
      </c>
      <c r="AO19" s="200">
        <v>0</v>
      </c>
      <c r="AP19" s="158">
        <v>0</v>
      </c>
      <c r="AQ19" s="158">
        <v>0</v>
      </c>
      <c r="AS19" s="200">
        <v>0</v>
      </c>
      <c r="AT19" s="158">
        <v>0</v>
      </c>
      <c r="AU19" s="158">
        <v>0</v>
      </c>
    </row>
    <row r="20" spans="2:47" x14ac:dyDescent="0.25">
      <c r="B20" s="139">
        <v>4330</v>
      </c>
      <c r="C20" s="154"/>
      <c r="D20" s="155" t="s">
        <v>75</v>
      </c>
      <c r="E20" s="160">
        <f t="shared" si="33"/>
        <v>0</v>
      </c>
      <c r="F20" s="158">
        <f t="shared" si="33"/>
        <v>0</v>
      </c>
      <c r="G20" s="158">
        <f t="shared" si="33"/>
        <v>0</v>
      </c>
      <c r="I20" s="200">
        <v>0</v>
      </c>
      <c r="J20" s="158">
        <v>0</v>
      </c>
      <c r="K20" s="158">
        <v>0</v>
      </c>
      <c r="M20" s="200">
        <v>0</v>
      </c>
      <c r="N20" s="158">
        <v>0</v>
      </c>
      <c r="O20" s="158">
        <v>0</v>
      </c>
      <c r="Q20" s="200">
        <v>0</v>
      </c>
      <c r="R20" s="158">
        <v>0</v>
      </c>
      <c r="S20" s="158">
        <v>0</v>
      </c>
      <c r="U20" s="200">
        <v>0</v>
      </c>
      <c r="V20" s="158">
        <v>0</v>
      </c>
      <c r="W20" s="158">
        <v>0</v>
      </c>
      <c r="Y20" s="200">
        <v>0</v>
      </c>
      <c r="Z20" s="158">
        <v>0</v>
      </c>
      <c r="AA20" s="158">
        <v>0</v>
      </c>
      <c r="AC20" s="200">
        <v>0</v>
      </c>
      <c r="AD20" s="158">
        <v>0</v>
      </c>
      <c r="AE20" s="158">
        <v>0</v>
      </c>
      <c r="AG20" s="200">
        <v>0</v>
      </c>
      <c r="AH20" s="158">
        <v>0</v>
      </c>
      <c r="AI20" s="158">
        <v>0</v>
      </c>
      <c r="AK20" s="200">
        <v>0</v>
      </c>
      <c r="AL20" s="158">
        <v>0</v>
      </c>
      <c r="AM20" s="158">
        <v>0</v>
      </c>
      <c r="AO20" s="200">
        <v>0</v>
      </c>
      <c r="AP20" s="158">
        <v>0</v>
      </c>
      <c r="AQ20" s="158">
        <v>0</v>
      </c>
      <c r="AS20" s="200">
        <v>0</v>
      </c>
      <c r="AT20" s="158">
        <v>0</v>
      </c>
      <c r="AU20" s="158">
        <v>0</v>
      </c>
    </row>
    <row r="21" spans="2:47" x14ac:dyDescent="0.25">
      <c r="B21" s="139">
        <v>4340</v>
      </c>
      <c r="C21" s="154"/>
      <c r="D21" s="155" t="s">
        <v>76</v>
      </c>
      <c r="E21" s="160">
        <f t="shared" si="33"/>
        <v>0</v>
      </c>
      <c r="F21" s="158">
        <f t="shared" si="33"/>
        <v>0</v>
      </c>
      <c r="G21" s="158">
        <f t="shared" si="33"/>
        <v>0</v>
      </c>
      <c r="I21" s="200">
        <v>0</v>
      </c>
      <c r="J21" s="158">
        <v>0</v>
      </c>
      <c r="K21" s="158">
        <v>0</v>
      </c>
      <c r="M21" s="200">
        <v>0</v>
      </c>
      <c r="N21" s="158">
        <v>0</v>
      </c>
      <c r="O21" s="158">
        <v>0</v>
      </c>
      <c r="Q21" s="200">
        <v>0</v>
      </c>
      <c r="R21" s="158">
        <v>0</v>
      </c>
      <c r="S21" s="158">
        <v>0</v>
      </c>
      <c r="U21" s="200">
        <v>0</v>
      </c>
      <c r="V21" s="158">
        <v>0</v>
      </c>
      <c r="W21" s="158">
        <v>0</v>
      </c>
      <c r="Y21" s="200">
        <v>0</v>
      </c>
      <c r="Z21" s="158">
        <v>0</v>
      </c>
      <c r="AA21" s="158">
        <v>0</v>
      </c>
      <c r="AC21" s="200">
        <v>0</v>
      </c>
      <c r="AD21" s="158">
        <v>0</v>
      </c>
      <c r="AE21" s="158">
        <v>0</v>
      </c>
      <c r="AG21" s="200">
        <v>0</v>
      </c>
      <c r="AH21" s="158">
        <v>0</v>
      </c>
      <c r="AI21" s="158">
        <v>0</v>
      </c>
      <c r="AK21" s="200">
        <v>0</v>
      </c>
      <c r="AL21" s="158">
        <v>0</v>
      </c>
      <c r="AM21" s="158">
        <v>0</v>
      </c>
      <c r="AO21" s="200">
        <v>0</v>
      </c>
      <c r="AP21" s="158">
        <v>0</v>
      </c>
      <c r="AQ21" s="158">
        <v>0</v>
      </c>
      <c r="AS21" s="200">
        <v>0</v>
      </c>
      <c r="AT21" s="158">
        <v>0</v>
      </c>
      <c r="AU21" s="158">
        <v>0</v>
      </c>
    </row>
    <row r="22" spans="2:47" x14ac:dyDescent="0.25">
      <c r="B22" s="139">
        <v>4390</v>
      </c>
      <c r="C22" s="154"/>
      <c r="D22" s="155" t="s">
        <v>77</v>
      </c>
      <c r="E22" s="160">
        <f t="shared" si="33"/>
        <v>0</v>
      </c>
      <c r="F22" s="158">
        <f t="shared" si="33"/>
        <v>0</v>
      </c>
      <c r="G22" s="158">
        <f t="shared" si="33"/>
        <v>0</v>
      </c>
      <c r="I22" s="200">
        <v>0</v>
      </c>
      <c r="J22" s="158">
        <v>0</v>
      </c>
      <c r="K22" s="158">
        <v>0</v>
      </c>
      <c r="M22" s="200">
        <v>0</v>
      </c>
      <c r="N22" s="158">
        <v>0</v>
      </c>
      <c r="O22" s="158">
        <v>0</v>
      </c>
      <c r="Q22" s="200">
        <v>0</v>
      </c>
      <c r="R22" s="158">
        <v>0</v>
      </c>
      <c r="S22" s="158">
        <v>0</v>
      </c>
      <c r="U22" s="200">
        <v>0</v>
      </c>
      <c r="V22" s="158">
        <v>0</v>
      </c>
      <c r="W22" s="158">
        <v>0</v>
      </c>
      <c r="Y22" s="200">
        <v>0</v>
      </c>
      <c r="Z22" s="158">
        <v>0</v>
      </c>
      <c r="AA22" s="158">
        <v>0</v>
      </c>
      <c r="AC22" s="200">
        <v>0</v>
      </c>
      <c r="AD22" s="158">
        <v>0</v>
      </c>
      <c r="AE22" s="158">
        <v>0</v>
      </c>
      <c r="AG22" s="200">
        <v>0</v>
      </c>
      <c r="AH22" s="158">
        <v>0</v>
      </c>
      <c r="AI22" s="158">
        <v>0</v>
      </c>
      <c r="AK22" s="200">
        <v>0</v>
      </c>
      <c r="AL22" s="158">
        <v>0</v>
      </c>
      <c r="AM22" s="158">
        <v>0</v>
      </c>
      <c r="AO22" s="200">
        <v>0</v>
      </c>
      <c r="AP22" s="158">
        <v>0</v>
      </c>
      <c r="AQ22" s="158">
        <v>0</v>
      </c>
      <c r="AS22" s="200">
        <v>0</v>
      </c>
      <c r="AT22" s="158">
        <v>0</v>
      </c>
      <c r="AU22" s="158">
        <v>0</v>
      </c>
    </row>
    <row r="23" spans="2:47" x14ac:dyDescent="0.25">
      <c r="B23" s="139"/>
      <c r="C23" s="154"/>
      <c r="D23" s="155"/>
      <c r="E23" s="160"/>
      <c r="F23" s="158"/>
      <c r="G23" s="158"/>
      <c r="I23" s="200"/>
      <c r="J23" s="158"/>
      <c r="K23" s="158"/>
      <c r="M23" s="200"/>
      <c r="N23" s="158"/>
      <c r="O23" s="158"/>
      <c r="Q23" s="200"/>
      <c r="R23" s="158"/>
      <c r="S23" s="158"/>
      <c r="U23" s="200"/>
      <c r="V23" s="158"/>
      <c r="W23" s="158"/>
      <c r="Y23" s="200"/>
      <c r="Z23" s="158"/>
      <c r="AA23" s="158"/>
      <c r="AC23" s="200"/>
      <c r="AD23" s="158"/>
      <c r="AE23" s="158"/>
      <c r="AG23" s="200"/>
      <c r="AH23" s="158"/>
      <c r="AI23" s="158"/>
      <c r="AK23" s="200"/>
      <c r="AL23" s="158"/>
      <c r="AM23" s="158"/>
      <c r="AO23" s="200"/>
      <c r="AP23" s="158"/>
      <c r="AQ23" s="158"/>
      <c r="AS23" s="200"/>
      <c r="AT23" s="158"/>
      <c r="AU23" s="158"/>
    </row>
    <row r="24" spans="2:47" x14ac:dyDescent="0.25">
      <c r="B24" s="139">
        <v>4000</v>
      </c>
      <c r="C24" s="165" t="s">
        <v>78</v>
      </c>
      <c r="D24" s="166"/>
      <c r="E24" s="180">
        <f>+E6+E14+E17</f>
        <v>0</v>
      </c>
      <c r="F24" s="179">
        <f>+F6+F14+F17</f>
        <v>0</v>
      </c>
      <c r="G24" s="179">
        <f>+G6+G14+G17</f>
        <v>0</v>
      </c>
      <c r="I24" s="377">
        <f t="shared" ref="I24:K24" si="34">+I6+I14+I17</f>
        <v>0</v>
      </c>
      <c r="J24" s="179">
        <f t="shared" si="34"/>
        <v>0</v>
      </c>
      <c r="K24" s="179">
        <f t="shared" si="34"/>
        <v>0</v>
      </c>
      <c r="M24" s="377">
        <f t="shared" ref="M24:O24" si="35">+M6+M14+M17</f>
        <v>0</v>
      </c>
      <c r="N24" s="179">
        <f t="shared" si="35"/>
        <v>0</v>
      </c>
      <c r="O24" s="179">
        <f t="shared" si="35"/>
        <v>0</v>
      </c>
      <c r="Q24" s="377">
        <f t="shared" ref="Q24:S24" si="36">+Q6+Q14+Q17</f>
        <v>0</v>
      </c>
      <c r="R24" s="179">
        <f t="shared" si="36"/>
        <v>0</v>
      </c>
      <c r="S24" s="179">
        <f t="shared" si="36"/>
        <v>0</v>
      </c>
      <c r="U24" s="377">
        <f t="shared" ref="U24:W24" si="37">+U6+U14+U17</f>
        <v>0</v>
      </c>
      <c r="V24" s="179">
        <f t="shared" si="37"/>
        <v>0</v>
      </c>
      <c r="W24" s="179">
        <f t="shared" si="37"/>
        <v>0</v>
      </c>
      <c r="Y24" s="377">
        <f t="shared" ref="Y24:AA24" si="38">+Y6+Y14+Y17</f>
        <v>0</v>
      </c>
      <c r="Z24" s="179">
        <f t="shared" si="38"/>
        <v>0</v>
      </c>
      <c r="AA24" s="179">
        <f t="shared" si="38"/>
        <v>0</v>
      </c>
      <c r="AC24" s="377">
        <f t="shared" ref="AC24:AE24" si="39">+AC6+AC14+AC17</f>
        <v>0</v>
      </c>
      <c r="AD24" s="179">
        <f t="shared" si="39"/>
        <v>0</v>
      </c>
      <c r="AE24" s="179">
        <f t="shared" si="39"/>
        <v>0</v>
      </c>
      <c r="AG24" s="377">
        <f t="shared" ref="AG24:AI24" si="40">+AG6+AG14+AG17</f>
        <v>0</v>
      </c>
      <c r="AH24" s="179">
        <f t="shared" si="40"/>
        <v>0</v>
      </c>
      <c r="AI24" s="179">
        <f t="shared" si="40"/>
        <v>0</v>
      </c>
      <c r="AK24" s="377">
        <f t="shared" ref="AK24:AM24" si="41">+AK6+AK14+AK17</f>
        <v>0</v>
      </c>
      <c r="AL24" s="179">
        <f t="shared" si="41"/>
        <v>0</v>
      </c>
      <c r="AM24" s="179">
        <f t="shared" si="41"/>
        <v>0</v>
      </c>
      <c r="AO24" s="377">
        <f t="shared" ref="AO24:AQ24" si="42">+AO6+AO14+AO17</f>
        <v>0</v>
      </c>
      <c r="AP24" s="179">
        <f t="shared" si="42"/>
        <v>0</v>
      </c>
      <c r="AQ24" s="179">
        <f t="shared" si="42"/>
        <v>0</v>
      </c>
      <c r="AS24" s="377">
        <f t="shared" ref="AS24:AU24" si="43">+AS6+AS14+AS17</f>
        <v>0</v>
      </c>
      <c r="AT24" s="179">
        <f t="shared" si="43"/>
        <v>0</v>
      </c>
      <c r="AU24" s="179">
        <f t="shared" si="43"/>
        <v>0</v>
      </c>
    </row>
    <row r="25" spans="2:47" x14ac:dyDescent="0.25">
      <c r="B25" s="139"/>
      <c r="C25" s="154"/>
      <c r="D25" s="141"/>
      <c r="E25" s="160"/>
      <c r="F25" s="158"/>
      <c r="G25" s="158"/>
      <c r="I25" s="200"/>
      <c r="J25" s="158"/>
      <c r="K25" s="158"/>
      <c r="M25" s="200"/>
      <c r="N25" s="158"/>
      <c r="O25" s="158"/>
      <c r="Q25" s="200"/>
      <c r="R25" s="158"/>
      <c r="S25" s="158"/>
      <c r="U25" s="200"/>
      <c r="V25" s="158"/>
      <c r="W25" s="158"/>
      <c r="Y25" s="200"/>
      <c r="Z25" s="158"/>
      <c r="AA25" s="158"/>
      <c r="AC25" s="200"/>
      <c r="AD25" s="158"/>
      <c r="AE25" s="158"/>
      <c r="AG25" s="200"/>
      <c r="AH25" s="158"/>
      <c r="AI25" s="158"/>
      <c r="AK25" s="200"/>
      <c r="AL25" s="158"/>
      <c r="AM25" s="158"/>
      <c r="AO25" s="200"/>
      <c r="AP25" s="158"/>
      <c r="AQ25" s="158"/>
      <c r="AS25" s="200"/>
      <c r="AT25" s="158"/>
      <c r="AU25" s="158"/>
    </row>
    <row r="26" spans="2:47" x14ac:dyDescent="0.25">
      <c r="B26" s="139"/>
      <c r="C26" s="140" t="s">
        <v>79</v>
      </c>
      <c r="D26" s="141"/>
      <c r="E26" s="160"/>
      <c r="F26" s="158"/>
      <c r="G26" s="158"/>
      <c r="I26" s="200"/>
      <c r="J26" s="158"/>
      <c r="K26" s="158"/>
      <c r="M26" s="200"/>
      <c r="N26" s="158"/>
      <c r="O26" s="158"/>
      <c r="Q26" s="200"/>
      <c r="R26" s="158"/>
      <c r="S26" s="158"/>
      <c r="U26" s="200"/>
      <c r="V26" s="158"/>
      <c r="W26" s="158"/>
      <c r="Y26" s="200"/>
      <c r="Z26" s="158"/>
      <c r="AA26" s="158"/>
      <c r="AC26" s="200"/>
      <c r="AD26" s="158"/>
      <c r="AE26" s="158"/>
      <c r="AG26" s="200"/>
      <c r="AH26" s="158"/>
      <c r="AI26" s="158"/>
      <c r="AK26" s="200"/>
      <c r="AL26" s="158"/>
      <c r="AM26" s="158"/>
      <c r="AO26" s="200"/>
      <c r="AP26" s="158"/>
      <c r="AQ26" s="158"/>
      <c r="AS26" s="200"/>
      <c r="AT26" s="158"/>
      <c r="AU26" s="158"/>
    </row>
    <row r="27" spans="2:47" x14ac:dyDescent="0.25">
      <c r="B27" s="139">
        <v>5100</v>
      </c>
      <c r="C27" s="145" t="s">
        <v>80</v>
      </c>
      <c r="D27" s="141"/>
      <c r="E27" s="152">
        <f>SUM(E28:E30)</f>
        <v>0</v>
      </c>
      <c r="F27" s="149">
        <f>SUM(F28:F30)</f>
        <v>0</v>
      </c>
      <c r="G27" s="149">
        <f>SUM(G28:G30)</f>
        <v>0</v>
      </c>
      <c r="I27" s="204">
        <f t="shared" ref="I27:K27" si="44">SUM(I28:I30)</f>
        <v>0</v>
      </c>
      <c r="J27" s="149">
        <f t="shared" si="44"/>
        <v>0</v>
      </c>
      <c r="K27" s="149">
        <f t="shared" si="44"/>
        <v>0</v>
      </c>
      <c r="M27" s="204">
        <f t="shared" ref="M27:O27" si="45">SUM(M28:M30)</f>
        <v>0</v>
      </c>
      <c r="N27" s="149">
        <f t="shared" si="45"/>
        <v>0</v>
      </c>
      <c r="O27" s="149">
        <f t="shared" si="45"/>
        <v>0</v>
      </c>
      <c r="Q27" s="204">
        <f t="shared" ref="Q27:S27" si="46">SUM(Q28:Q30)</f>
        <v>0</v>
      </c>
      <c r="R27" s="149">
        <f t="shared" si="46"/>
        <v>0</v>
      </c>
      <c r="S27" s="149">
        <f t="shared" si="46"/>
        <v>0</v>
      </c>
      <c r="U27" s="204">
        <f t="shared" ref="U27:W27" si="47">SUM(U28:U30)</f>
        <v>0</v>
      </c>
      <c r="V27" s="149">
        <f t="shared" si="47"/>
        <v>0</v>
      </c>
      <c r="W27" s="149">
        <f t="shared" si="47"/>
        <v>0</v>
      </c>
      <c r="Y27" s="204">
        <f t="shared" ref="Y27:AA27" si="48">SUM(Y28:Y30)</f>
        <v>0</v>
      </c>
      <c r="Z27" s="149">
        <f t="shared" si="48"/>
        <v>0</v>
      </c>
      <c r="AA27" s="149">
        <f t="shared" si="48"/>
        <v>0</v>
      </c>
      <c r="AC27" s="204">
        <f t="shared" ref="AC27:AE27" si="49">SUM(AC28:AC30)</f>
        <v>0</v>
      </c>
      <c r="AD27" s="149">
        <f t="shared" si="49"/>
        <v>0</v>
      </c>
      <c r="AE27" s="149">
        <f t="shared" si="49"/>
        <v>0</v>
      </c>
      <c r="AG27" s="204">
        <f t="shared" ref="AG27:AI27" si="50">SUM(AG28:AG30)</f>
        <v>0</v>
      </c>
      <c r="AH27" s="149">
        <f t="shared" si="50"/>
        <v>0</v>
      </c>
      <c r="AI27" s="149">
        <f t="shared" si="50"/>
        <v>0</v>
      </c>
      <c r="AK27" s="204">
        <f t="shared" ref="AK27:AM27" si="51">SUM(AK28:AK30)</f>
        <v>0</v>
      </c>
      <c r="AL27" s="149">
        <f t="shared" si="51"/>
        <v>0</v>
      </c>
      <c r="AM27" s="149">
        <f t="shared" si="51"/>
        <v>0</v>
      </c>
      <c r="AO27" s="204">
        <f t="shared" ref="AO27:AQ27" si="52">SUM(AO28:AO30)</f>
        <v>0</v>
      </c>
      <c r="AP27" s="149">
        <f t="shared" si="52"/>
        <v>0</v>
      </c>
      <c r="AQ27" s="149">
        <f t="shared" si="52"/>
        <v>0</v>
      </c>
      <c r="AS27" s="204">
        <f t="shared" ref="AS27:AU27" si="53">SUM(AS28:AS30)</f>
        <v>0</v>
      </c>
      <c r="AT27" s="149">
        <f t="shared" si="53"/>
        <v>0</v>
      </c>
      <c r="AU27" s="149">
        <f t="shared" si="53"/>
        <v>0</v>
      </c>
    </row>
    <row r="28" spans="2:47" x14ac:dyDescent="0.25">
      <c r="B28" s="139">
        <v>5110</v>
      </c>
      <c r="C28" s="154"/>
      <c r="D28" s="155" t="s">
        <v>81</v>
      </c>
      <c r="E28" s="160">
        <f t="shared" ref="E28:G30" si="54">+I28+M28+Q28+U28+Y28+AC28+AG28+AK28+AO28+AS28</f>
        <v>0</v>
      </c>
      <c r="F28" s="158">
        <f t="shared" si="54"/>
        <v>0</v>
      </c>
      <c r="G28" s="158">
        <f t="shared" si="54"/>
        <v>0</v>
      </c>
      <c r="I28" s="200">
        <v>0</v>
      </c>
      <c r="J28" s="158">
        <v>0</v>
      </c>
      <c r="K28" s="158">
        <v>0</v>
      </c>
      <c r="M28" s="200">
        <v>0</v>
      </c>
      <c r="N28" s="158">
        <v>0</v>
      </c>
      <c r="O28" s="158">
        <v>0</v>
      </c>
      <c r="Q28" s="200">
        <v>0</v>
      </c>
      <c r="R28" s="158">
        <v>0</v>
      </c>
      <c r="S28" s="158">
        <v>0</v>
      </c>
      <c r="U28" s="200">
        <v>0</v>
      </c>
      <c r="V28" s="158">
        <v>0</v>
      </c>
      <c r="W28" s="158">
        <v>0</v>
      </c>
      <c r="Y28" s="200">
        <v>0</v>
      </c>
      <c r="Z28" s="158">
        <v>0</v>
      </c>
      <c r="AA28" s="158">
        <v>0</v>
      </c>
      <c r="AC28" s="200">
        <v>0</v>
      </c>
      <c r="AD28" s="158">
        <v>0</v>
      </c>
      <c r="AE28" s="158">
        <v>0</v>
      </c>
      <c r="AG28" s="200">
        <v>0</v>
      </c>
      <c r="AH28" s="158">
        <v>0</v>
      </c>
      <c r="AI28" s="158">
        <v>0</v>
      </c>
      <c r="AK28" s="200">
        <v>0</v>
      </c>
      <c r="AL28" s="158">
        <v>0</v>
      </c>
      <c r="AM28" s="158">
        <v>0</v>
      </c>
      <c r="AO28" s="200">
        <v>0</v>
      </c>
      <c r="AP28" s="158">
        <v>0</v>
      </c>
      <c r="AQ28" s="158">
        <v>0</v>
      </c>
      <c r="AS28" s="200">
        <v>0</v>
      </c>
      <c r="AT28" s="158">
        <v>0</v>
      </c>
      <c r="AU28" s="158">
        <v>0</v>
      </c>
    </row>
    <row r="29" spans="2:47" x14ac:dyDescent="0.25">
      <c r="B29" s="139">
        <v>5120</v>
      </c>
      <c r="C29" s="154"/>
      <c r="D29" s="155" t="s">
        <v>82</v>
      </c>
      <c r="E29" s="160">
        <f t="shared" si="54"/>
        <v>0</v>
      </c>
      <c r="F29" s="158">
        <f t="shared" si="54"/>
        <v>0</v>
      </c>
      <c r="G29" s="158">
        <f t="shared" si="54"/>
        <v>0</v>
      </c>
      <c r="I29" s="200">
        <v>0</v>
      </c>
      <c r="J29" s="158">
        <v>0</v>
      </c>
      <c r="K29" s="158">
        <v>0</v>
      </c>
      <c r="M29" s="200">
        <v>0</v>
      </c>
      <c r="N29" s="158">
        <v>0</v>
      </c>
      <c r="O29" s="158">
        <v>0</v>
      </c>
      <c r="Q29" s="200">
        <v>0</v>
      </c>
      <c r="R29" s="158">
        <v>0</v>
      </c>
      <c r="S29" s="158">
        <v>0</v>
      </c>
      <c r="U29" s="200">
        <v>0</v>
      </c>
      <c r="V29" s="158">
        <v>0</v>
      </c>
      <c r="W29" s="158">
        <v>0</v>
      </c>
      <c r="Y29" s="200">
        <v>0</v>
      </c>
      <c r="Z29" s="158">
        <v>0</v>
      </c>
      <c r="AA29" s="158">
        <v>0</v>
      </c>
      <c r="AC29" s="200">
        <v>0</v>
      </c>
      <c r="AD29" s="158">
        <v>0</v>
      </c>
      <c r="AE29" s="158">
        <v>0</v>
      </c>
      <c r="AG29" s="200">
        <v>0</v>
      </c>
      <c r="AH29" s="158">
        <v>0</v>
      </c>
      <c r="AI29" s="158">
        <v>0</v>
      </c>
      <c r="AK29" s="200">
        <v>0</v>
      </c>
      <c r="AL29" s="158">
        <v>0</v>
      </c>
      <c r="AM29" s="158">
        <v>0</v>
      </c>
      <c r="AO29" s="200">
        <v>0</v>
      </c>
      <c r="AP29" s="158">
        <v>0</v>
      </c>
      <c r="AQ29" s="158">
        <v>0</v>
      </c>
      <c r="AS29" s="200">
        <v>0</v>
      </c>
      <c r="AT29" s="158">
        <v>0</v>
      </c>
      <c r="AU29" s="158">
        <v>0</v>
      </c>
    </row>
    <row r="30" spans="2:47" x14ac:dyDescent="0.25">
      <c r="B30" s="139">
        <v>5130</v>
      </c>
      <c r="C30" s="154"/>
      <c r="D30" s="155" t="s">
        <v>83</v>
      </c>
      <c r="E30" s="160">
        <f t="shared" si="54"/>
        <v>0</v>
      </c>
      <c r="F30" s="158">
        <f t="shared" si="54"/>
        <v>0</v>
      </c>
      <c r="G30" s="158">
        <f t="shared" si="54"/>
        <v>0</v>
      </c>
      <c r="I30" s="200">
        <v>0</v>
      </c>
      <c r="J30" s="158">
        <v>0</v>
      </c>
      <c r="K30" s="158">
        <v>0</v>
      </c>
      <c r="M30" s="200">
        <v>0</v>
      </c>
      <c r="N30" s="158">
        <v>0</v>
      </c>
      <c r="O30" s="158">
        <v>0</v>
      </c>
      <c r="Q30" s="200">
        <v>0</v>
      </c>
      <c r="R30" s="158">
        <v>0</v>
      </c>
      <c r="S30" s="158">
        <v>0</v>
      </c>
      <c r="U30" s="200">
        <v>0</v>
      </c>
      <c r="V30" s="158">
        <v>0</v>
      </c>
      <c r="W30" s="158">
        <v>0</v>
      </c>
      <c r="Y30" s="200">
        <v>0</v>
      </c>
      <c r="Z30" s="158">
        <v>0</v>
      </c>
      <c r="AA30" s="158">
        <v>0</v>
      </c>
      <c r="AC30" s="200">
        <v>0</v>
      </c>
      <c r="AD30" s="158">
        <v>0</v>
      </c>
      <c r="AE30" s="158">
        <v>0</v>
      </c>
      <c r="AG30" s="200">
        <v>0</v>
      </c>
      <c r="AH30" s="158">
        <v>0</v>
      </c>
      <c r="AI30" s="158">
        <v>0</v>
      </c>
      <c r="AK30" s="200">
        <v>0</v>
      </c>
      <c r="AL30" s="158">
        <v>0</v>
      </c>
      <c r="AM30" s="158">
        <v>0</v>
      </c>
      <c r="AO30" s="200">
        <v>0</v>
      </c>
      <c r="AP30" s="158">
        <v>0</v>
      </c>
      <c r="AQ30" s="158">
        <v>0</v>
      </c>
      <c r="AS30" s="200">
        <v>0</v>
      </c>
      <c r="AT30" s="158">
        <v>0</v>
      </c>
      <c r="AU30" s="158">
        <v>0</v>
      </c>
    </row>
    <row r="31" spans="2:47" x14ac:dyDescent="0.25">
      <c r="B31" s="139">
        <v>5200</v>
      </c>
      <c r="C31" s="145" t="s">
        <v>174</v>
      </c>
      <c r="D31" s="141"/>
      <c r="E31" s="152">
        <f>SUM(E32:E40)</f>
        <v>0</v>
      </c>
      <c r="F31" s="149">
        <f>SUM(F32:F40)</f>
        <v>0</v>
      </c>
      <c r="G31" s="149">
        <f>SUM(G32:G40)</f>
        <v>0</v>
      </c>
      <c r="I31" s="204">
        <f t="shared" ref="I31:K31" si="55">SUM(I32:I40)</f>
        <v>0</v>
      </c>
      <c r="J31" s="149">
        <f t="shared" si="55"/>
        <v>0</v>
      </c>
      <c r="K31" s="149">
        <f t="shared" si="55"/>
        <v>0</v>
      </c>
      <c r="M31" s="204">
        <f t="shared" ref="M31:O31" si="56">SUM(M32:M40)</f>
        <v>0</v>
      </c>
      <c r="N31" s="149">
        <f t="shared" si="56"/>
        <v>0</v>
      </c>
      <c r="O31" s="149">
        <f t="shared" si="56"/>
        <v>0</v>
      </c>
      <c r="Q31" s="204">
        <f t="shared" ref="Q31:S31" si="57">SUM(Q32:Q40)</f>
        <v>0</v>
      </c>
      <c r="R31" s="149">
        <f t="shared" si="57"/>
        <v>0</v>
      </c>
      <c r="S31" s="149">
        <f t="shared" si="57"/>
        <v>0</v>
      </c>
      <c r="U31" s="204">
        <f t="shared" ref="U31:W31" si="58">SUM(U32:U40)</f>
        <v>0</v>
      </c>
      <c r="V31" s="149">
        <f t="shared" si="58"/>
        <v>0</v>
      </c>
      <c r="W31" s="149">
        <f t="shared" si="58"/>
        <v>0</v>
      </c>
      <c r="Y31" s="204">
        <f t="shared" ref="Y31:AA31" si="59">SUM(Y32:Y40)</f>
        <v>0</v>
      </c>
      <c r="Z31" s="149">
        <f t="shared" si="59"/>
        <v>0</v>
      </c>
      <c r="AA31" s="149">
        <f t="shared" si="59"/>
        <v>0</v>
      </c>
      <c r="AC31" s="204">
        <f t="shared" ref="AC31:AE31" si="60">SUM(AC32:AC40)</f>
        <v>0</v>
      </c>
      <c r="AD31" s="149">
        <f t="shared" si="60"/>
        <v>0</v>
      </c>
      <c r="AE31" s="149">
        <f t="shared" si="60"/>
        <v>0</v>
      </c>
      <c r="AG31" s="204">
        <f t="shared" ref="AG31:AI31" si="61">SUM(AG32:AG40)</f>
        <v>0</v>
      </c>
      <c r="AH31" s="149">
        <f t="shared" si="61"/>
        <v>0</v>
      </c>
      <c r="AI31" s="149">
        <f t="shared" si="61"/>
        <v>0</v>
      </c>
      <c r="AK31" s="204">
        <f t="shared" ref="AK31:AM31" si="62">SUM(AK32:AK40)</f>
        <v>0</v>
      </c>
      <c r="AL31" s="149">
        <f t="shared" si="62"/>
        <v>0</v>
      </c>
      <c r="AM31" s="149">
        <f t="shared" si="62"/>
        <v>0</v>
      </c>
      <c r="AO31" s="204">
        <f t="shared" ref="AO31:AQ31" si="63">SUM(AO32:AO40)</f>
        <v>0</v>
      </c>
      <c r="AP31" s="149">
        <f t="shared" si="63"/>
        <v>0</v>
      </c>
      <c r="AQ31" s="149">
        <f t="shared" si="63"/>
        <v>0</v>
      </c>
      <c r="AS31" s="204">
        <f t="shared" ref="AS31:AU31" si="64">SUM(AS32:AS40)</f>
        <v>0</v>
      </c>
      <c r="AT31" s="149">
        <f t="shared" si="64"/>
        <v>0</v>
      </c>
      <c r="AU31" s="149">
        <f t="shared" si="64"/>
        <v>0</v>
      </c>
    </row>
    <row r="32" spans="2:47" x14ac:dyDescent="0.25">
      <c r="B32" s="139">
        <v>5210</v>
      </c>
      <c r="C32" s="154"/>
      <c r="D32" s="155" t="s">
        <v>85</v>
      </c>
      <c r="E32" s="160">
        <f t="shared" ref="E32:G40" si="65">+I32+M32+Q32+U32+Y32+AC32+AG32+AK32+AO32+AS32</f>
        <v>0</v>
      </c>
      <c r="F32" s="158">
        <f t="shared" si="65"/>
        <v>0</v>
      </c>
      <c r="G32" s="158">
        <f t="shared" si="65"/>
        <v>0</v>
      </c>
      <c r="I32" s="200">
        <v>0</v>
      </c>
      <c r="J32" s="158">
        <v>0</v>
      </c>
      <c r="K32" s="158">
        <v>0</v>
      </c>
      <c r="M32" s="200">
        <v>0</v>
      </c>
      <c r="N32" s="158">
        <v>0</v>
      </c>
      <c r="O32" s="158">
        <v>0</v>
      </c>
      <c r="Q32" s="200">
        <v>0</v>
      </c>
      <c r="R32" s="158">
        <v>0</v>
      </c>
      <c r="S32" s="158">
        <v>0</v>
      </c>
      <c r="U32" s="200">
        <v>0</v>
      </c>
      <c r="V32" s="158">
        <v>0</v>
      </c>
      <c r="W32" s="158">
        <v>0</v>
      </c>
      <c r="Y32" s="200">
        <v>0</v>
      </c>
      <c r="Z32" s="158">
        <v>0</v>
      </c>
      <c r="AA32" s="158">
        <v>0</v>
      </c>
      <c r="AC32" s="200">
        <v>0</v>
      </c>
      <c r="AD32" s="158">
        <v>0</v>
      </c>
      <c r="AE32" s="158">
        <v>0</v>
      </c>
      <c r="AG32" s="200">
        <v>0</v>
      </c>
      <c r="AH32" s="158">
        <v>0</v>
      </c>
      <c r="AI32" s="158">
        <v>0</v>
      </c>
      <c r="AK32" s="200">
        <v>0</v>
      </c>
      <c r="AL32" s="158">
        <v>0</v>
      </c>
      <c r="AM32" s="158">
        <v>0</v>
      </c>
      <c r="AO32" s="200">
        <v>0</v>
      </c>
      <c r="AP32" s="158">
        <v>0</v>
      </c>
      <c r="AQ32" s="158">
        <v>0</v>
      </c>
      <c r="AS32" s="200">
        <v>0</v>
      </c>
      <c r="AT32" s="158">
        <v>0</v>
      </c>
      <c r="AU32" s="158">
        <v>0</v>
      </c>
    </row>
    <row r="33" spans="2:47" x14ac:dyDescent="0.25">
      <c r="B33" s="139">
        <v>5220</v>
      </c>
      <c r="C33" s="154"/>
      <c r="D33" s="155" t="s">
        <v>86</v>
      </c>
      <c r="E33" s="160">
        <f t="shared" si="65"/>
        <v>0</v>
      </c>
      <c r="F33" s="158">
        <f t="shared" si="65"/>
        <v>0</v>
      </c>
      <c r="G33" s="158">
        <f t="shared" si="65"/>
        <v>0</v>
      </c>
      <c r="I33" s="200">
        <v>0</v>
      </c>
      <c r="J33" s="158">
        <v>0</v>
      </c>
      <c r="K33" s="158">
        <v>0</v>
      </c>
      <c r="M33" s="200">
        <v>0</v>
      </c>
      <c r="N33" s="158">
        <v>0</v>
      </c>
      <c r="O33" s="158">
        <v>0</v>
      </c>
      <c r="Q33" s="200">
        <v>0</v>
      </c>
      <c r="R33" s="158">
        <v>0</v>
      </c>
      <c r="S33" s="158">
        <v>0</v>
      </c>
      <c r="U33" s="200">
        <v>0</v>
      </c>
      <c r="V33" s="158">
        <v>0</v>
      </c>
      <c r="W33" s="158">
        <v>0</v>
      </c>
      <c r="Y33" s="200">
        <v>0</v>
      </c>
      <c r="Z33" s="158">
        <v>0</v>
      </c>
      <c r="AA33" s="158">
        <v>0</v>
      </c>
      <c r="AC33" s="200">
        <v>0</v>
      </c>
      <c r="AD33" s="158">
        <v>0</v>
      </c>
      <c r="AE33" s="158">
        <v>0</v>
      </c>
      <c r="AG33" s="200">
        <v>0</v>
      </c>
      <c r="AH33" s="158">
        <v>0</v>
      </c>
      <c r="AI33" s="158">
        <v>0</v>
      </c>
      <c r="AK33" s="200">
        <v>0</v>
      </c>
      <c r="AL33" s="158">
        <v>0</v>
      </c>
      <c r="AM33" s="158">
        <v>0</v>
      </c>
      <c r="AO33" s="200">
        <v>0</v>
      </c>
      <c r="AP33" s="158">
        <v>0</v>
      </c>
      <c r="AQ33" s="158">
        <v>0</v>
      </c>
      <c r="AS33" s="200">
        <v>0</v>
      </c>
      <c r="AT33" s="158">
        <v>0</v>
      </c>
      <c r="AU33" s="158">
        <v>0</v>
      </c>
    </row>
    <row r="34" spans="2:47" x14ac:dyDescent="0.25">
      <c r="B34" s="139">
        <v>5230</v>
      </c>
      <c r="C34" s="154"/>
      <c r="D34" s="155" t="s">
        <v>87</v>
      </c>
      <c r="E34" s="160">
        <f t="shared" si="65"/>
        <v>0</v>
      </c>
      <c r="F34" s="158">
        <f t="shared" si="65"/>
        <v>0</v>
      </c>
      <c r="G34" s="158">
        <f t="shared" si="65"/>
        <v>0</v>
      </c>
      <c r="I34" s="200">
        <v>0</v>
      </c>
      <c r="J34" s="158">
        <v>0</v>
      </c>
      <c r="K34" s="158">
        <v>0</v>
      </c>
      <c r="M34" s="200">
        <v>0</v>
      </c>
      <c r="N34" s="158">
        <v>0</v>
      </c>
      <c r="O34" s="158">
        <v>0</v>
      </c>
      <c r="Q34" s="200">
        <v>0</v>
      </c>
      <c r="R34" s="158">
        <v>0</v>
      </c>
      <c r="S34" s="158">
        <v>0</v>
      </c>
      <c r="U34" s="200">
        <v>0</v>
      </c>
      <c r="V34" s="158">
        <v>0</v>
      </c>
      <c r="W34" s="158">
        <v>0</v>
      </c>
      <c r="Y34" s="200">
        <v>0</v>
      </c>
      <c r="Z34" s="158">
        <v>0</v>
      </c>
      <c r="AA34" s="158">
        <v>0</v>
      </c>
      <c r="AC34" s="200">
        <v>0</v>
      </c>
      <c r="AD34" s="158">
        <v>0</v>
      </c>
      <c r="AE34" s="158">
        <v>0</v>
      </c>
      <c r="AG34" s="200">
        <v>0</v>
      </c>
      <c r="AH34" s="158">
        <v>0</v>
      </c>
      <c r="AI34" s="158">
        <v>0</v>
      </c>
      <c r="AK34" s="200">
        <v>0</v>
      </c>
      <c r="AL34" s="158">
        <v>0</v>
      </c>
      <c r="AM34" s="158">
        <v>0</v>
      </c>
      <c r="AO34" s="200">
        <v>0</v>
      </c>
      <c r="AP34" s="158">
        <v>0</v>
      </c>
      <c r="AQ34" s="158">
        <v>0</v>
      </c>
      <c r="AS34" s="200">
        <v>0</v>
      </c>
      <c r="AT34" s="158">
        <v>0</v>
      </c>
      <c r="AU34" s="158">
        <v>0</v>
      </c>
    </row>
    <row r="35" spans="2:47" x14ac:dyDescent="0.25">
      <c r="B35" s="139">
        <v>5240</v>
      </c>
      <c r="C35" s="154"/>
      <c r="D35" s="155" t="s">
        <v>88</v>
      </c>
      <c r="E35" s="160">
        <f t="shared" si="65"/>
        <v>0</v>
      </c>
      <c r="F35" s="158">
        <f t="shared" si="65"/>
        <v>0</v>
      </c>
      <c r="G35" s="158">
        <f t="shared" si="65"/>
        <v>0</v>
      </c>
      <c r="I35" s="200">
        <v>0</v>
      </c>
      <c r="J35" s="158">
        <v>0</v>
      </c>
      <c r="K35" s="158">
        <v>0</v>
      </c>
      <c r="M35" s="200">
        <v>0</v>
      </c>
      <c r="N35" s="158">
        <v>0</v>
      </c>
      <c r="O35" s="158">
        <v>0</v>
      </c>
      <c r="Q35" s="200">
        <v>0</v>
      </c>
      <c r="R35" s="158">
        <v>0</v>
      </c>
      <c r="S35" s="158">
        <v>0</v>
      </c>
      <c r="U35" s="200">
        <v>0</v>
      </c>
      <c r="V35" s="158">
        <v>0</v>
      </c>
      <c r="W35" s="158">
        <v>0</v>
      </c>
      <c r="Y35" s="200">
        <v>0</v>
      </c>
      <c r="Z35" s="158">
        <v>0</v>
      </c>
      <c r="AA35" s="158">
        <v>0</v>
      </c>
      <c r="AC35" s="200">
        <v>0</v>
      </c>
      <c r="AD35" s="158">
        <v>0</v>
      </c>
      <c r="AE35" s="158">
        <v>0</v>
      </c>
      <c r="AG35" s="200">
        <v>0</v>
      </c>
      <c r="AH35" s="158">
        <v>0</v>
      </c>
      <c r="AI35" s="158">
        <v>0</v>
      </c>
      <c r="AK35" s="200">
        <v>0</v>
      </c>
      <c r="AL35" s="158">
        <v>0</v>
      </c>
      <c r="AM35" s="158">
        <v>0</v>
      </c>
      <c r="AO35" s="200">
        <v>0</v>
      </c>
      <c r="AP35" s="158">
        <v>0</v>
      </c>
      <c r="AQ35" s="158">
        <v>0</v>
      </c>
      <c r="AS35" s="200">
        <v>0</v>
      </c>
      <c r="AT35" s="158">
        <v>0</v>
      </c>
      <c r="AU35" s="158">
        <v>0</v>
      </c>
    </row>
    <row r="36" spans="2:47" x14ac:dyDescent="0.25">
      <c r="B36" s="139">
        <v>5250</v>
      </c>
      <c r="C36" s="154"/>
      <c r="D36" s="155" t="s">
        <v>89</v>
      </c>
      <c r="E36" s="160">
        <f t="shared" si="65"/>
        <v>0</v>
      </c>
      <c r="F36" s="158">
        <f t="shared" si="65"/>
        <v>0</v>
      </c>
      <c r="G36" s="158">
        <f t="shared" si="65"/>
        <v>0</v>
      </c>
      <c r="I36" s="200">
        <v>0</v>
      </c>
      <c r="J36" s="158">
        <v>0</v>
      </c>
      <c r="K36" s="158">
        <v>0</v>
      </c>
      <c r="M36" s="200">
        <v>0</v>
      </c>
      <c r="N36" s="158">
        <v>0</v>
      </c>
      <c r="O36" s="158">
        <v>0</v>
      </c>
      <c r="Q36" s="200">
        <v>0</v>
      </c>
      <c r="R36" s="158">
        <v>0</v>
      </c>
      <c r="S36" s="158">
        <v>0</v>
      </c>
      <c r="U36" s="200">
        <v>0</v>
      </c>
      <c r="V36" s="158">
        <v>0</v>
      </c>
      <c r="W36" s="158">
        <v>0</v>
      </c>
      <c r="Y36" s="200">
        <v>0</v>
      </c>
      <c r="Z36" s="158">
        <v>0</v>
      </c>
      <c r="AA36" s="158">
        <v>0</v>
      </c>
      <c r="AC36" s="200">
        <v>0</v>
      </c>
      <c r="AD36" s="158">
        <v>0</v>
      </c>
      <c r="AE36" s="158">
        <v>0</v>
      </c>
      <c r="AG36" s="200">
        <v>0</v>
      </c>
      <c r="AH36" s="158">
        <v>0</v>
      </c>
      <c r="AI36" s="158">
        <v>0</v>
      </c>
      <c r="AK36" s="200">
        <v>0</v>
      </c>
      <c r="AL36" s="158">
        <v>0</v>
      </c>
      <c r="AM36" s="158">
        <v>0</v>
      </c>
      <c r="AO36" s="200">
        <v>0</v>
      </c>
      <c r="AP36" s="158">
        <v>0</v>
      </c>
      <c r="AQ36" s="158">
        <v>0</v>
      </c>
      <c r="AS36" s="200">
        <v>0</v>
      </c>
      <c r="AT36" s="158">
        <v>0</v>
      </c>
      <c r="AU36" s="158">
        <v>0</v>
      </c>
    </row>
    <row r="37" spans="2:47" x14ac:dyDescent="0.25">
      <c r="B37" s="139">
        <v>5260</v>
      </c>
      <c r="C37" s="154"/>
      <c r="D37" s="155" t="s">
        <v>90</v>
      </c>
      <c r="E37" s="160">
        <f t="shared" si="65"/>
        <v>0</v>
      </c>
      <c r="F37" s="158">
        <f t="shared" si="65"/>
        <v>0</v>
      </c>
      <c r="G37" s="158">
        <f t="shared" si="65"/>
        <v>0</v>
      </c>
      <c r="I37" s="200">
        <v>0</v>
      </c>
      <c r="J37" s="158">
        <v>0</v>
      </c>
      <c r="K37" s="158">
        <v>0</v>
      </c>
      <c r="M37" s="200">
        <v>0</v>
      </c>
      <c r="N37" s="158">
        <v>0</v>
      </c>
      <c r="O37" s="158">
        <v>0</v>
      </c>
      <c r="Q37" s="200">
        <v>0</v>
      </c>
      <c r="R37" s="158">
        <v>0</v>
      </c>
      <c r="S37" s="158">
        <v>0</v>
      </c>
      <c r="U37" s="200">
        <v>0</v>
      </c>
      <c r="V37" s="158">
        <v>0</v>
      </c>
      <c r="W37" s="158">
        <v>0</v>
      </c>
      <c r="Y37" s="200">
        <v>0</v>
      </c>
      <c r="Z37" s="158">
        <v>0</v>
      </c>
      <c r="AA37" s="158">
        <v>0</v>
      </c>
      <c r="AC37" s="200">
        <v>0</v>
      </c>
      <c r="AD37" s="158">
        <v>0</v>
      </c>
      <c r="AE37" s="158">
        <v>0</v>
      </c>
      <c r="AG37" s="200">
        <v>0</v>
      </c>
      <c r="AH37" s="158">
        <v>0</v>
      </c>
      <c r="AI37" s="158">
        <v>0</v>
      </c>
      <c r="AK37" s="200">
        <v>0</v>
      </c>
      <c r="AL37" s="158">
        <v>0</v>
      </c>
      <c r="AM37" s="158">
        <v>0</v>
      </c>
      <c r="AO37" s="200">
        <v>0</v>
      </c>
      <c r="AP37" s="158">
        <v>0</v>
      </c>
      <c r="AQ37" s="158">
        <v>0</v>
      </c>
      <c r="AS37" s="200">
        <v>0</v>
      </c>
      <c r="AT37" s="158">
        <v>0</v>
      </c>
      <c r="AU37" s="158">
        <v>0</v>
      </c>
    </row>
    <row r="38" spans="2:47" x14ac:dyDescent="0.25">
      <c r="B38" s="139">
        <v>5270</v>
      </c>
      <c r="C38" s="154"/>
      <c r="D38" s="155" t="s">
        <v>91</v>
      </c>
      <c r="E38" s="160">
        <f t="shared" si="65"/>
        <v>0</v>
      </c>
      <c r="F38" s="158">
        <f t="shared" si="65"/>
        <v>0</v>
      </c>
      <c r="G38" s="158">
        <f t="shared" si="65"/>
        <v>0</v>
      </c>
      <c r="I38" s="200">
        <v>0</v>
      </c>
      <c r="J38" s="158">
        <v>0</v>
      </c>
      <c r="K38" s="158">
        <v>0</v>
      </c>
      <c r="M38" s="200">
        <v>0</v>
      </c>
      <c r="N38" s="158">
        <v>0</v>
      </c>
      <c r="O38" s="158">
        <v>0</v>
      </c>
      <c r="Q38" s="200">
        <v>0</v>
      </c>
      <c r="R38" s="158">
        <v>0</v>
      </c>
      <c r="S38" s="158">
        <v>0</v>
      </c>
      <c r="U38" s="200">
        <v>0</v>
      </c>
      <c r="V38" s="158">
        <v>0</v>
      </c>
      <c r="W38" s="158">
        <v>0</v>
      </c>
      <c r="Y38" s="200">
        <v>0</v>
      </c>
      <c r="Z38" s="158">
        <v>0</v>
      </c>
      <c r="AA38" s="158">
        <v>0</v>
      </c>
      <c r="AC38" s="200">
        <v>0</v>
      </c>
      <c r="AD38" s="158">
        <v>0</v>
      </c>
      <c r="AE38" s="158">
        <v>0</v>
      </c>
      <c r="AG38" s="200">
        <v>0</v>
      </c>
      <c r="AH38" s="158">
        <v>0</v>
      </c>
      <c r="AI38" s="158">
        <v>0</v>
      </c>
      <c r="AK38" s="200">
        <v>0</v>
      </c>
      <c r="AL38" s="158">
        <v>0</v>
      </c>
      <c r="AM38" s="158">
        <v>0</v>
      </c>
      <c r="AO38" s="200">
        <v>0</v>
      </c>
      <c r="AP38" s="158">
        <v>0</v>
      </c>
      <c r="AQ38" s="158">
        <v>0</v>
      </c>
      <c r="AS38" s="200">
        <v>0</v>
      </c>
      <c r="AT38" s="158">
        <v>0</v>
      </c>
      <c r="AU38" s="158">
        <v>0</v>
      </c>
    </row>
    <row r="39" spans="2:47" x14ac:dyDescent="0.25">
      <c r="B39" s="139">
        <v>5280</v>
      </c>
      <c r="C39" s="154"/>
      <c r="D39" s="155" t="s">
        <v>92</v>
      </c>
      <c r="E39" s="160">
        <f t="shared" si="65"/>
        <v>0</v>
      </c>
      <c r="F39" s="158">
        <f t="shared" si="65"/>
        <v>0</v>
      </c>
      <c r="G39" s="158">
        <f t="shared" si="65"/>
        <v>0</v>
      </c>
      <c r="I39" s="200">
        <v>0</v>
      </c>
      <c r="J39" s="158">
        <v>0</v>
      </c>
      <c r="K39" s="158">
        <v>0</v>
      </c>
      <c r="M39" s="200">
        <v>0</v>
      </c>
      <c r="N39" s="158">
        <v>0</v>
      </c>
      <c r="O39" s="158">
        <v>0</v>
      </c>
      <c r="Q39" s="200">
        <v>0</v>
      </c>
      <c r="R39" s="158">
        <v>0</v>
      </c>
      <c r="S39" s="158">
        <v>0</v>
      </c>
      <c r="U39" s="200">
        <v>0</v>
      </c>
      <c r="V39" s="158">
        <v>0</v>
      </c>
      <c r="W39" s="158">
        <v>0</v>
      </c>
      <c r="Y39" s="200">
        <v>0</v>
      </c>
      <c r="Z39" s="158">
        <v>0</v>
      </c>
      <c r="AA39" s="158">
        <v>0</v>
      </c>
      <c r="AC39" s="200">
        <v>0</v>
      </c>
      <c r="AD39" s="158">
        <v>0</v>
      </c>
      <c r="AE39" s="158">
        <v>0</v>
      </c>
      <c r="AG39" s="200">
        <v>0</v>
      </c>
      <c r="AH39" s="158">
        <v>0</v>
      </c>
      <c r="AI39" s="158">
        <v>0</v>
      </c>
      <c r="AK39" s="200">
        <v>0</v>
      </c>
      <c r="AL39" s="158">
        <v>0</v>
      </c>
      <c r="AM39" s="158">
        <v>0</v>
      </c>
      <c r="AO39" s="200">
        <v>0</v>
      </c>
      <c r="AP39" s="158">
        <v>0</v>
      </c>
      <c r="AQ39" s="158">
        <v>0</v>
      </c>
      <c r="AS39" s="200">
        <v>0</v>
      </c>
      <c r="AT39" s="158">
        <v>0</v>
      </c>
      <c r="AU39" s="158">
        <v>0</v>
      </c>
    </row>
    <row r="40" spans="2:47" x14ac:dyDescent="0.25">
      <c r="B40" s="139">
        <v>5290</v>
      </c>
      <c r="C40" s="154"/>
      <c r="D40" s="155" t="s">
        <v>93</v>
      </c>
      <c r="E40" s="160">
        <f t="shared" si="65"/>
        <v>0</v>
      </c>
      <c r="F40" s="158">
        <f t="shared" si="65"/>
        <v>0</v>
      </c>
      <c r="G40" s="158">
        <f t="shared" si="65"/>
        <v>0</v>
      </c>
      <c r="I40" s="200">
        <v>0</v>
      </c>
      <c r="J40" s="158">
        <v>0</v>
      </c>
      <c r="K40" s="158">
        <v>0</v>
      </c>
      <c r="M40" s="200">
        <v>0</v>
      </c>
      <c r="N40" s="158">
        <v>0</v>
      </c>
      <c r="O40" s="158">
        <v>0</v>
      </c>
      <c r="Q40" s="200">
        <v>0</v>
      </c>
      <c r="R40" s="158">
        <v>0</v>
      </c>
      <c r="S40" s="158">
        <v>0</v>
      </c>
      <c r="U40" s="200">
        <v>0</v>
      </c>
      <c r="V40" s="158">
        <v>0</v>
      </c>
      <c r="W40" s="158">
        <v>0</v>
      </c>
      <c r="Y40" s="200">
        <v>0</v>
      </c>
      <c r="Z40" s="158">
        <v>0</v>
      </c>
      <c r="AA40" s="158">
        <v>0</v>
      </c>
      <c r="AC40" s="200">
        <v>0</v>
      </c>
      <c r="AD40" s="158">
        <v>0</v>
      </c>
      <c r="AE40" s="158">
        <v>0</v>
      </c>
      <c r="AG40" s="200">
        <v>0</v>
      </c>
      <c r="AH40" s="158">
        <v>0</v>
      </c>
      <c r="AI40" s="158">
        <v>0</v>
      </c>
      <c r="AK40" s="200">
        <v>0</v>
      </c>
      <c r="AL40" s="158">
        <v>0</v>
      </c>
      <c r="AM40" s="158">
        <v>0</v>
      </c>
      <c r="AO40" s="200">
        <v>0</v>
      </c>
      <c r="AP40" s="158">
        <v>0</v>
      </c>
      <c r="AQ40" s="158">
        <v>0</v>
      </c>
      <c r="AS40" s="200">
        <v>0</v>
      </c>
      <c r="AT40" s="158">
        <v>0</v>
      </c>
      <c r="AU40" s="158">
        <v>0</v>
      </c>
    </row>
    <row r="41" spans="2:47" x14ac:dyDescent="0.25">
      <c r="B41" s="139">
        <v>5300</v>
      </c>
      <c r="C41" s="145" t="s">
        <v>94</v>
      </c>
      <c r="D41" s="141"/>
      <c r="E41" s="152">
        <f>SUM(E42:E44)</f>
        <v>0</v>
      </c>
      <c r="F41" s="149">
        <f>SUM(F42:F44)</f>
        <v>0</v>
      </c>
      <c r="G41" s="149">
        <f>SUM(G42:G44)</f>
        <v>0</v>
      </c>
      <c r="I41" s="204">
        <f t="shared" ref="I41:K41" si="66">SUM(I42:I44)</f>
        <v>0</v>
      </c>
      <c r="J41" s="149">
        <f t="shared" si="66"/>
        <v>0</v>
      </c>
      <c r="K41" s="149">
        <f t="shared" si="66"/>
        <v>0</v>
      </c>
      <c r="M41" s="204">
        <f t="shared" ref="M41:O41" si="67">SUM(M42:M44)</f>
        <v>0</v>
      </c>
      <c r="N41" s="149">
        <f t="shared" si="67"/>
        <v>0</v>
      </c>
      <c r="O41" s="149">
        <f t="shared" si="67"/>
        <v>0</v>
      </c>
      <c r="Q41" s="204">
        <f t="shared" ref="Q41:S41" si="68">SUM(Q42:Q44)</f>
        <v>0</v>
      </c>
      <c r="R41" s="149">
        <f t="shared" si="68"/>
        <v>0</v>
      </c>
      <c r="S41" s="149">
        <f t="shared" si="68"/>
        <v>0</v>
      </c>
      <c r="U41" s="204">
        <f t="shared" ref="U41:W41" si="69">SUM(U42:U44)</f>
        <v>0</v>
      </c>
      <c r="V41" s="149">
        <f t="shared" si="69"/>
        <v>0</v>
      </c>
      <c r="W41" s="149">
        <f t="shared" si="69"/>
        <v>0</v>
      </c>
      <c r="Y41" s="204">
        <f t="shared" ref="Y41:AA41" si="70">SUM(Y42:Y44)</f>
        <v>0</v>
      </c>
      <c r="Z41" s="149">
        <f t="shared" si="70"/>
        <v>0</v>
      </c>
      <c r="AA41" s="149">
        <f t="shared" si="70"/>
        <v>0</v>
      </c>
      <c r="AC41" s="204">
        <f t="shared" ref="AC41:AE41" si="71">SUM(AC42:AC44)</f>
        <v>0</v>
      </c>
      <c r="AD41" s="149">
        <f t="shared" si="71"/>
        <v>0</v>
      </c>
      <c r="AE41" s="149">
        <f t="shared" si="71"/>
        <v>0</v>
      </c>
      <c r="AG41" s="204">
        <f t="shared" ref="AG41:AI41" si="72">SUM(AG42:AG44)</f>
        <v>0</v>
      </c>
      <c r="AH41" s="149">
        <f t="shared" si="72"/>
        <v>0</v>
      </c>
      <c r="AI41" s="149">
        <f t="shared" si="72"/>
        <v>0</v>
      </c>
      <c r="AK41" s="204">
        <f t="shared" ref="AK41:AM41" si="73">SUM(AK42:AK44)</f>
        <v>0</v>
      </c>
      <c r="AL41" s="149">
        <f t="shared" si="73"/>
        <v>0</v>
      </c>
      <c r="AM41" s="149">
        <f t="shared" si="73"/>
        <v>0</v>
      </c>
      <c r="AO41" s="204">
        <f t="shared" ref="AO41:AQ41" si="74">SUM(AO42:AO44)</f>
        <v>0</v>
      </c>
      <c r="AP41" s="149">
        <f t="shared" si="74"/>
        <v>0</v>
      </c>
      <c r="AQ41" s="149">
        <f t="shared" si="74"/>
        <v>0</v>
      </c>
      <c r="AS41" s="204">
        <f t="shared" ref="AS41:AU41" si="75">SUM(AS42:AS44)</f>
        <v>0</v>
      </c>
      <c r="AT41" s="149">
        <f t="shared" si="75"/>
        <v>0</v>
      </c>
      <c r="AU41" s="149">
        <f t="shared" si="75"/>
        <v>0</v>
      </c>
    </row>
    <row r="42" spans="2:47" x14ac:dyDescent="0.25">
      <c r="B42" s="139">
        <v>5310</v>
      </c>
      <c r="C42" s="154"/>
      <c r="D42" s="155" t="s">
        <v>95</v>
      </c>
      <c r="E42" s="160">
        <f t="shared" ref="E42:G44" si="76">+I42+M42+Q42+U42+Y42+AC42+AG42+AK42+AO42+AS42</f>
        <v>0</v>
      </c>
      <c r="F42" s="158">
        <f t="shared" si="76"/>
        <v>0</v>
      </c>
      <c r="G42" s="158">
        <f t="shared" si="76"/>
        <v>0</v>
      </c>
      <c r="I42" s="200">
        <v>0</v>
      </c>
      <c r="J42" s="158">
        <v>0</v>
      </c>
      <c r="K42" s="158">
        <v>0</v>
      </c>
      <c r="M42" s="200">
        <v>0</v>
      </c>
      <c r="N42" s="158">
        <v>0</v>
      </c>
      <c r="O42" s="158">
        <v>0</v>
      </c>
      <c r="Q42" s="200">
        <v>0</v>
      </c>
      <c r="R42" s="158">
        <v>0</v>
      </c>
      <c r="S42" s="158">
        <v>0</v>
      </c>
      <c r="U42" s="200">
        <v>0</v>
      </c>
      <c r="V42" s="158">
        <v>0</v>
      </c>
      <c r="W42" s="158">
        <v>0</v>
      </c>
      <c r="Y42" s="200">
        <v>0</v>
      </c>
      <c r="Z42" s="158">
        <v>0</v>
      </c>
      <c r="AA42" s="158">
        <v>0</v>
      </c>
      <c r="AC42" s="200">
        <v>0</v>
      </c>
      <c r="AD42" s="158">
        <v>0</v>
      </c>
      <c r="AE42" s="158">
        <v>0</v>
      </c>
      <c r="AG42" s="200">
        <v>0</v>
      </c>
      <c r="AH42" s="158">
        <v>0</v>
      </c>
      <c r="AI42" s="158">
        <v>0</v>
      </c>
      <c r="AK42" s="200">
        <v>0</v>
      </c>
      <c r="AL42" s="158">
        <v>0</v>
      </c>
      <c r="AM42" s="158">
        <v>0</v>
      </c>
      <c r="AO42" s="200">
        <v>0</v>
      </c>
      <c r="AP42" s="158">
        <v>0</v>
      </c>
      <c r="AQ42" s="158">
        <v>0</v>
      </c>
      <c r="AS42" s="200">
        <v>0</v>
      </c>
      <c r="AT42" s="158">
        <v>0</v>
      </c>
      <c r="AU42" s="158">
        <v>0</v>
      </c>
    </row>
    <row r="43" spans="2:47" x14ac:dyDescent="0.25">
      <c r="B43" s="139">
        <v>5320</v>
      </c>
      <c r="C43" s="154"/>
      <c r="D43" s="155" t="s">
        <v>45</v>
      </c>
      <c r="E43" s="160">
        <f t="shared" si="76"/>
        <v>0</v>
      </c>
      <c r="F43" s="158">
        <f t="shared" si="76"/>
        <v>0</v>
      </c>
      <c r="G43" s="158">
        <f t="shared" si="76"/>
        <v>0</v>
      </c>
      <c r="I43" s="200">
        <v>0</v>
      </c>
      <c r="J43" s="158">
        <v>0</v>
      </c>
      <c r="K43" s="158">
        <v>0</v>
      </c>
      <c r="M43" s="200">
        <v>0</v>
      </c>
      <c r="N43" s="158">
        <v>0</v>
      </c>
      <c r="O43" s="158">
        <v>0</v>
      </c>
      <c r="Q43" s="200">
        <v>0</v>
      </c>
      <c r="R43" s="158">
        <v>0</v>
      </c>
      <c r="S43" s="158">
        <v>0</v>
      </c>
      <c r="U43" s="200">
        <v>0</v>
      </c>
      <c r="V43" s="158">
        <v>0</v>
      </c>
      <c r="W43" s="158">
        <v>0</v>
      </c>
      <c r="Y43" s="200">
        <v>0</v>
      </c>
      <c r="Z43" s="158">
        <v>0</v>
      </c>
      <c r="AA43" s="158">
        <v>0</v>
      </c>
      <c r="AC43" s="200">
        <v>0</v>
      </c>
      <c r="AD43" s="158">
        <v>0</v>
      </c>
      <c r="AE43" s="158">
        <v>0</v>
      </c>
      <c r="AG43" s="200">
        <v>0</v>
      </c>
      <c r="AH43" s="158">
        <v>0</v>
      </c>
      <c r="AI43" s="158">
        <v>0</v>
      </c>
      <c r="AK43" s="200">
        <v>0</v>
      </c>
      <c r="AL43" s="158">
        <v>0</v>
      </c>
      <c r="AM43" s="158">
        <v>0</v>
      </c>
      <c r="AO43" s="200">
        <v>0</v>
      </c>
      <c r="AP43" s="158">
        <v>0</v>
      </c>
      <c r="AQ43" s="158">
        <v>0</v>
      </c>
      <c r="AS43" s="200">
        <v>0</v>
      </c>
      <c r="AT43" s="158">
        <v>0</v>
      </c>
      <c r="AU43" s="158">
        <v>0</v>
      </c>
    </row>
    <row r="44" spans="2:47" x14ac:dyDescent="0.25">
      <c r="B44" s="139">
        <v>5330</v>
      </c>
      <c r="C44" s="154"/>
      <c r="D44" s="155" t="s">
        <v>96</v>
      </c>
      <c r="E44" s="160">
        <f t="shared" si="76"/>
        <v>0</v>
      </c>
      <c r="F44" s="158">
        <f t="shared" si="76"/>
        <v>0</v>
      </c>
      <c r="G44" s="158">
        <f t="shared" si="76"/>
        <v>0</v>
      </c>
      <c r="I44" s="200">
        <v>0</v>
      </c>
      <c r="J44" s="158">
        <v>0</v>
      </c>
      <c r="K44" s="158">
        <v>0</v>
      </c>
      <c r="M44" s="200">
        <v>0</v>
      </c>
      <c r="N44" s="158">
        <v>0</v>
      </c>
      <c r="O44" s="158">
        <v>0</v>
      </c>
      <c r="Q44" s="200">
        <v>0</v>
      </c>
      <c r="R44" s="158">
        <v>0</v>
      </c>
      <c r="S44" s="158">
        <v>0</v>
      </c>
      <c r="U44" s="200">
        <v>0</v>
      </c>
      <c r="V44" s="158">
        <v>0</v>
      </c>
      <c r="W44" s="158">
        <v>0</v>
      </c>
      <c r="Y44" s="200">
        <v>0</v>
      </c>
      <c r="Z44" s="158">
        <v>0</v>
      </c>
      <c r="AA44" s="158">
        <v>0</v>
      </c>
      <c r="AC44" s="200">
        <v>0</v>
      </c>
      <c r="AD44" s="158">
        <v>0</v>
      </c>
      <c r="AE44" s="158">
        <v>0</v>
      </c>
      <c r="AG44" s="200">
        <v>0</v>
      </c>
      <c r="AH44" s="158">
        <v>0</v>
      </c>
      <c r="AI44" s="158">
        <v>0</v>
      </c>
      <c r="AK44" s="200">
        <v>0</v>
      </c>
      <c r="AL44" s="158">
        <v>0</v>
      </c>
      <c r="AM44" s="158">
        <v>0</v>
      </c>
      <c r="AO44" s="200">
        <v>0</v>
      </c>
      <c r="AP44" s="158">
        <v>0</v>
      </c>
      <c r="AQ44" s="158">
        <v>0</v>
      </c>
      <c r="AS44" s="200">
        <v>0</v>
      </c>
      <c r="AT44" s="158">
        <v>0</v>
      </c>
      <c r="AU44" s="158">
        <v>0</v>
      </c>
    </row>
    <row r="45" spans="2:47" x14ac:dyDescent="0.25">
      <c r="B45" s="139">
        <v>5400</v>
      </c>
      <c r="C45" s="145" t="s">
        <v>97</v>
      </c>
      <c r="D45" s="141"/>
      <c r="E45" s="152">
        <f>SUM(E46:E50)</f>
        <v>0</v>
      </c>
      <c r="F45" s="149">
        <f>SUM(F46:F50)</f>
        <v>0</v>
      </c>
      <c r="G45" s="149">
        <f>SUM(G46:G50)</f>
        <v>0</v>
      </c>
      <c r="I45" s="204">
        <f t="shared" ref="I45:K45" si="77">SUM(I46:I50)</f>
        <v>0</v>
      </c>
      <c r="J45" s="149">
        <f t="shared" si="77"/>
        <v>0</v>
      </c>
      <c r="K45" s="149">
        <f t="shared" si="77"/>
        <v>0</v>
      </c>
      <c r="M45" s="204">
        <f t="shared" ref="M45:O45" si="78">SUM(M46:M50)</f>
        <v>0</v>
      </c>
      <c r="N45" s="149">
        <f t="shared" si="78"/>
        <v>0</v>
      </c>
      <c r="O45" s="149">
        <f t="shared" si="78"/>
        <v>0</v>
      </c>
      <c r="Q45" s="204">
        <f t="shared" ref="Q45:S45" si="79">SUM(Q46:Q50)</f>
        <v>0</v>
      </c>
      <c r="R45" s="149">
        <f t="shared" si="79"/>
        <v>0</v>
      </c>
      <c r="S45" s="149">
        <f t="shared" si="79"/>
        <v>0</v>
      </c>
      <c r="U45" s="204">
        <f t="shared" ref="U45:W45" si="80">SUM(U46:U50)</f>
        <v>0</v>
      </c>
      <c r="V45" s="149">
        <f t="shared" si="80"/>
        <v>0</v>
      </c>
      <c r="W45" s="149">
        <f t="shared" si="80"/>
        <v>0</v>
      </c>
      <c r="Y45" s="204">
        <f t="shared" ref="Y45:AA45" si="81">SUM(Y46:Y50)</f>
        <v>0</v>
      </c>
      <c r="Z45" s="149">
        <f t="shared" si="81"/>
        <v>0</v>
      </c>
      <c r="AA45" s="149">
        <f t="shared" si="81"/>
        <v>0</v>
      </c>
      <c r="AC45" s="204">
        <f t="shared" ref="AC45:AE45" si="82">SUM(AC46:AC50)</f>
        <v>0</v>
      </c>
      <c r="AD45" s="149">
        <f t="shared" si="82"/>
        <v>0</v>
      </c>
      <c r="AE45" s="149">
        <f t="shared" si="82"/>
        <v>0</v>
      </c>
      <c r="AG45" s="204">
        <f t="shared" ref="AG45:AI45" si="83">SUM(AG46:AG50)</f>
        <v>0</v>
      </c>
      <c r="AH45" s="149">
        <f t="shared" si="83"/>
        <v>0</v>
      </c>
      <c r="AI45" s="149">
        <f t="shared" si="83"/>
        <v>0</v>
      </c>
      <c r="AK45" s="204">
        <f t="shared" ref="AK45:AM45" si="84">SUM(AK46:AK50)</f>
        <v>0</v>
      </c>
      <c r="AL45" s="149">
        <f t="shared" si="84"/>
        <v>0</v>
      </c>
      <c r="AM45" s="149">
        <f t="shared" si="84"/>
        <v>0</v>
      </c>
      <c r="AO45" s="204">
        <f t="shared" ref="AO45:AQ45" si="85">SUM(AO46:AO50)</f>
        <v>0</v>
      </c>
      <c r="AP45" s="149">
        <f t="shared" si="85"/>
        <v>0</v>
      </c>
      <c r="AQ45" s="149">
        <f t="shared" si="85"/>
        <v>0</v>
      </c>
      <c r="AS45" s="204">
        <f t="shared" ref="AS45:AU45" si="86">SUM(AS46:AS50)</f>
        <v>0</v>
      </c>
      <c r="AT45" s="149">
        <f t="shared" si="86"/>
        <v>0</v>
      </c>
      <c r="AU45" s="149">
        <f t="shared" si="86"/>
        <v>0</v>
      </c>
    </row>
    <row r="46" spans="2:47" x14ac:dyDescent="0.25">
      <c r="B46" s="139">
        <v>5410</v>
      </c>
      <c r="C46" s="154"/>
      <c r="D46" s="155" t="s">
        <v>98</v>
      </c>
      <c r="E46" s="160">
        <f t="shared" ref="E46:G50" si="87">+I46+M46+Q46+U46+Y46+AC46+AG46+AK46+AO46+AS46</f>
        <v>0</v>
      </c>
      <c r="F46" s="158">
        <f t="shared" si="87"/>
        <v>0</v>
      </c>
      <c r="G46" s="158">
        <f t="shared" si="87"/>
        <v>0</v>
      </c>
      <c r="I46" s="200">
        <v>0</v>
      </c>
      <c r="J46" s="158">
        <v>0</v>
      </c>
      <c r="K46" s="158">
        <v>0</v>
      </c>
      <c r="M46" s="200">
        <v>0</v>
      </c>
      <c r="N46" s="158">
        <v>0</v>
      </c>
      <c r="O46" s="158">
        <v>0</v>
      </c>
      <c r="Q46" s="200">
        <v>0</v>
      </c>
      <c r="R46" s="158">
        <v>0</v>
      </c>
      <c r="S46" s="158">
        <v>0</v>
      </c>
      <c r="U46" s="200">
        <v>0</v>
      </c>
      <c r="V46" s="158">
        <v>0</v>
      </c>
      <c r="W46" s="158">
        <v>0</v>
      </c>
      <c r="Y46" s="200">
        <v>0</v>
      </c>
      <c r="Z46" s="158">
        <v>0</v>
      </c>
      <c r="AA46" s="158">
        <v>0</v>
      </c>
      <c r="AC46" s="200">
        <v>0</v>
      </c>
      <c r="AD46" s="158">
        <v>0</v>
      </c>
      <c r="AE46" s="158">
        <v>0</v>
      </c>
      <c r="AG46" s="200">
        <v>0</v>
      </c>
      <c r="AH46" s="158">
        <v>0</v>
      </c>
      <c r="AI46" s="158">
        <v>0</v>
      </c>
      <c r="AK46" s="200">
        <v>0</v>
      </c>
      <c r="AL46" s="158">
        <v>0</v>
      </c>
      <c r="AM46" s="158">
        <v>0</v>
      </c>
      <c r="AO46" s="200">
        <v>0</v>
      </c>
      <c r="AP46" s="158">
        <v>0</v>
      </c>
      <c r="AQ46" s="158">
        <v>0</v>
      </c>
      <c r="AS46" s="200">
        <v>0</v>
      </c>
      <c r="AT46" s="158">
        <v>0</v>
      </c>
      <c r="AU46" s="158">
        <v>0</v>
      </c>
    </row>
    <row r="47" spans="2:47" x14ac:dyDescent="0.25">
      <c r="B47" s="139">
        <v>5420</v>
      </c>
      <c r="C47" s="154"/>
      <c r="D47" s="155" t="s">
        <v>99</v>
      </c>
      <c r="E47" s="160">
        <f t="shared" si="87"/>
        <v>0</v>
      </c>
      <c r="F47" s="158">
        <f t="shared" si="87"/>
        <v>0</v>
      </c>
      <c r="G47" s="158">
        <f t="shared" si="87"/>
        <v>0</v>
      </c>
      <c r="I47" s="200">
        <v>0</v>
      </c>
      <c r="J47" s="158">
        <v>0</v>
      </c>
      <c r="K47" s="158">
        <v>0</v>
      </c>
      <c r="M47" s="200">
        <v>0</v>
      </c>
      <c r="N47" s="158">
        <v>0</v>
      </c>
      <c r="O47" s="158">
        <v>0</v>
      </c>
      <c r="Q47" s="200">
        <v>0</v>
      </c>
      <c r="R47" s="158">
        <v>0</v>
      </c>
      <c r="S47" s="158">
        <v>0</v>
      </c>
      <c r="U47" s="200">
        <v>0</v>
      </c>
      <c r="V47" s="158">
        <v>0</v>
      </c>
      <c r="W47" s="158">
        <v>0</v>
      </c>
      <c r="Y47" s="200">
        <v>0</v>
      </c>
      <c r="Z47" s="158">
        <v>0</v>
      </c>
      <c r="AA47" s="158">
        <v>0</v>
      </c>
      <c r="AC47" s="200">
        <v>0</v>
      </c>
      <c r="AD47" s="158">
        <v>0</v>
      </c>
      <c r="AE47" s="158">
        <v>0</v>
      </c>
      <c r="AG47" s="200">
        <v>0</v>
      </c>
      <c r="AH47" s="158">
        <v>0</v>
      </c>
      <c r="AI47" s="158">
        <v>0</v>
      </c>
      <c r="AK47" s="200">
        <v>0</v>
      </c>
      <c r="AL47" s="158">
        <v>0</v>
      </c>
      <c r="AM47" s="158">
        <v>0</v>
      </c>
      <c r="AO47" s="200">
        <v>0</v>
      </c>
      <c r="AP47" s="158">
        <v>0</v>
      </c>
      <c r="AQ47" s="158">
        <v>0</v>
      </c>
      <c r="AS47" s="200">
        <v>0</v>
      </c>
      <c r="AT47" s="158">
        <v>0</v>
      </c>
      <c r="AU47" s="158">
        <v>0</v>
      </c>
    </row>
    <row r="48" spans="2:47" x14ac:dyDescent="0.25">
      <c r="B48" s="139">
        <v>5430</v>
      </c>
      <c r="C48" s="154"/>
      <c r="D48" s="155" t="s">
        <v>100</v>
      </c>
      <c r="E48" s="160">
        <f t="shared" si="87"/>
        <v>0</v>
      </c>
      <c r="F48" s="158">
        <f t="shared" si="87"/>
        <v>0</v>
      </c>
      <c r="G48" s="158">
        <f t="shared" si="87"/>
        <v>0</v>
      </c>
      <c r="I48" s="200">
        <v>0</v>
      </c>
      <c r="J48" s="158">
        <v>0</v>
      </c>
      <c r="K48" s="158">
        <v>0</v>
      </c>
      <c r="M48" s="200">
        <v>0</v>
      </c>
      <c r="N48" s="158">
        <v>0</v>
      </c>
      <c r="O48" s="158">
        <v>0</v>
      </c>
      <c r="Q48" s="200">
        <v>0</v>
      </c>
      <c r="R48" s="158">
        <v>0</v>
      </c>
      <c r="S48" s="158">
        <v>0</v>
      </c>
      <c r="U48" s="200">
        <v>0</v>
      </c>
      <c r="V48" s="158">
        <v>0</v>
      </c>
      <c r="W48" s="158">
        <v>0</v>
      </c>
      <c r="Y48" s="200">
        <v>0</v>
      </c>
      <c r="Z48" s="158">
        <v>0</v>
      </c>
      <c r="AA48" s="158">
        <v>0</v>
      </c>
      <c r="AC48" s="200">
        <v>0</v>
      </c>
      <c r="AD48" s="158">
        <v>0</v>
      </c>
      <c r="AE48" s="158">
        <v>0</v>
      </c>
      <c r="AG48" s="200">
        <v>0</v>
      </c>
      <c r="AH48" s="158">
        <v>0</v>
      </c>
      <c r="AI48" s="158">
        <v>0</v>
      </c>
      <c r="AK48" s="200">
        <v>0</v>
      </c>
      <c r="AL48" s="158">
        <v>0</v>
      </c>
      <c r="AM48" s="158">
        <v>0</v>
      </c>
      <c r="AO48" s="200">
        <v>0</v>
      </c>
      <c r="AP48" s="158">
        <v>0</v>
      </c>
      <c r="AQ48" s="158">
        <v>0</v>
      </c>
      <c r="AS48" s="200">
        <v>0</v>
      </c>
      <c r="AT48" s="158">
        <v>0</v>
      </c>
      <c r="AU48" s="158">
        <v>0</v>
      </c>
    </row>
    <row r="49" spans="2:47" x14ac:dyDescent="0.25">
      <c r="B49" s="139">
        <v>5440</v>
      </c>
      <c r="C49" s="154"/>
      <c r="D49" s="155" t="s">
        <v>101</v>
      </c>
      <c r="E49" s="160">
        <f t="shared" si="87"/>
        <v>0</v>
      </c>
      <c r="F49" s="158">
        <f t="shared" si="87"/>
        <v>0</v>
      </c>
      <c r="G49" s="158">
        <f t="shared" si="87"/>
        <v>0</v>
      </c>
      <c r="I49" s="200">
        <v>0</v>
      </c>
      <c r="J49" s="158">
        <v>0</v>
      </c>
      <c r="K49" s="158">
        <v>0</v>
      </c>
      <c r="M49" s="200">
        <v>0</v>
      </c>
      <c r="N49" s="158">
        <v>0</v>
      </c>
      <c r="O49" s="158">
        <v>0</v>
      </c>
      <c r="Q49" s="200">
        <v>0</v>
      </c>
      <c r="R49" s="158">
        <v>0</v>
      </c>
      <c r="S49" s="158">
        <v>0</v>
      </c>
      <c r="U49" s="200">
        <v>0</v>
      </c>
      <c r="V49" s="158">
        <v>0</v>
      </c>
      <c r="W49" s="158">
        <v>0</v>
      </c>
      <c r="Y49" s="200">
        <v>0</v>
      </c>
      <c r="Z49" s="158">
        <v>0</v>
      </c>
      <c r="AA49" s="158">
        <v>0</v>
      </c>
      <c r="AC49" s="200">
        <v>0</v>
      </c>
      <c r="AD49" s="158">
        <v>0</v>
      </c>
      <c r="AE49" s="158">
        <v>0</v>
      </c>
      <c r="AG49" s="200">
        <v>0</v>
      </c>
      <c r="AH49" s="158">
        <v>0</v>
      </c>
      <c r="AI49" s="158">
        <v>0</v>
      </c>
      <c r="AK49" s="200">
        <v>0</v>
      </c>
      <c r="AL49" s="158">
        <v>0</v>
      </c>
      <c r="AM49" s="158">
        <v>0</v>
      </c>
      <c r="AO49" s="200">
        <v>0</v>
      </c>
      <c r="AP49" s="158">
        <v>0</v>
      </c>
      <c r="AQ49" s="158">
        <v>0</v>
      </c>
      <c r="AS49" s="200">
        <v>0</v>
      </c>
      <c r="AT49" s="158">
        <v>0</v>
      </c>
      <c r="AU49" s="158">
        <v>0</v>
      </c>
    </row>
    <row r="50" spans="2:47" x14ac:dyDescent="0.25">
      <c r="B50" s="139">
        <v>5450</v>
      </c>
      <c r="C50" s="154"/>
      <c r="D50" s="155" t="s">
        <v>102</v>
      </c>
      <c r="E50" s="160">
        <f t="shared" si="87"/>
        <v>0</v>
      </c>
      <c r="F50" s="158">
        <f t="shared" si="87"/>
        <v>0</v>
      </c>
      <c r="G50" s="158">
        <f t="shared" si="87"/>
        <v>0</v>
      </c>
      <c r="I50" s="200">
        <v>0</v>
      </c>
      <c r="J50" s="158">
        <v>0</v>
      </c>
      <c r="K50" s="158">
        <v>0</v>
      </c>
      <c r="M50" s="200">
        <v>0</v>
      </c>
      <c r="N50" s="158">
        <v>0</v>
      </c>
      <c r="O50" s="158">
        <v>0</v>
      </c>
      <c r="Q50" s="200">
        <v>0</v>
      </c>
      <c r="R50" s="158">
        <v>0</v>
      </c>
      <c r="S50" s="158">
        <v>0</v>
      </c>
      <c r="U50" s="200">
        <v>0</v>
      </c>
      <c r="V50" s="158">
        <v>0</v>
      </c>
      <c r="W50" s="158">
        <v>0</v>
      </c>
      <c r="Y50" s="200">
        <v>0</v>
      </c>
      <c r="Z50" s="158">
        <v>0</v>
      </c>
      <c r="AA50" s="158">
        <v>0</v>
      </c>
      <c r="AC50" s="200">
        <v>0</v>
      </c>
      <c r="AD50" s="158">
        <v>0</v>
      </c>
      <c r="AE50" s="158">
        <v>0</v>
      </c>
      <c r="AG50" s="200">
        <v>0</v>
      </c>
      <c r="AH50" s="158">
        <v>0</v>
      </c>
      <c r="AI50" s="158">
        <v>0</v>
      </c>
      <c r="AK50" s="200">
        <v>0</v>
      </c>
      <c r="AL50" s="158">
        <v>0</v>
      </c>
      <c r="AM50" s="158">
        <v>0</v>
      </c>
      <c r="AO50" s="200">
        <v>0</v>
      </c>
      <c r="AP50" s="158">
        <v>0</v>
      </c>
      <c r="AQ50" s="158">
        <v>0</v>
      </c>
      <c r="AS50" s="200">
        <v>0</v>
      </c>
      <c r="AT50" s="158">
        <v>0</v>
      </c>
      <c r="AU50" s="158">
        <v>0</v>
      </c>
    </row>
    <row r="51" spans="2:47" x14ac:dyDescent="0.25">
      <c r="B51" s="139">
        <v>5500</v>
      </c>
      <c r="C51" s="145" t="s">
        <v>103</v>
      </c>
      <c r="D51" s="141"/>
      <c r="E51" s="152">
        <f>SUM(E52:E57)</f>
        <v>0</v>
      </c>
      <c r="F51" s="149">
        <f>SUM(F52:F57)</f>
        <v>0</v>
      </c>
      <c r="G51" s="149">
        <f>SUM(G52:G57)</f>
        <v>0</v>
      </c>
      <c r="I51" s="204">
        <f t="shared" ref="I51:K51" si="88">SUM(I52:I57)</f>
        <v>0</v>
      </c>
      <c r="J51" s="149">
        <f t="shared" si="88"/>
        <v>0</v>
      </c>
      <c r="K51" s="149">
        <f t="shared" si="88"/>
        <v>0</v>
      </c>
      <c r="M51" s="204">
        <f t="shared" ref="M51:O51" si="89">SUM(M52:M57)</f>
        <v>0</v>
      </c>
      <c r="N51" s="149">
        <f t="shared" si="89"/>
        <v>0</v>
      </c>
      <c r="O51" s="149">
        <f t="shared" si="89"/>
        <v>0</v>
      </c>
      <c r="Q51" s="204">
        <f t="shared" ref="Q51:S51" si="90">SUM(Q52:Q57)</f>
        <v>0</v>
      </c>
      <c r="R51" s="149">
        <f t="shared" si="90"/>
        <v>0</v>
      </c>
      <c r="S51" s="149">
        <f t="shared" si="90"/>
        <v>0</v>
      </c>
      <c r="U51" s="204">
        <f t="shared" ref="U51:W51" si="91">SUM(U52:U57)</f>
        <v>0</v>
      </c>
      <c r="V51" s="149">
        <f t="shared" si="91"/>
        <v>0</v>
      </c>
      <c r="W51" s="149">
        <f t="shared" si="91"/>
        <v>0</v>
      </c>
      <c r="Y51" s="204">
        <f t="shared" ref="Y51:AA51" si="92">SUM(Y52:Y57)</f>
        <v>0</v>
      </c>
      <c r="Z51" s="149">
        <f t="shared" si="92"/>
        <v>0</v>
      </c>
      <c r="AA51" s="149">
        <f t="shared" si="92"/>
        <v>0</v>
      </c>
      <c r="AC51" s="204">
        <f t="shared" ref="AC51:AE51" si="93">SUM(AC52:AC57)</f>
        <v>0</v>
      </c>
      <c r="AD51" s="149">
        <f t="shared" si="93"/>
        <v>0</v>
      </c>
      <c r="AE51" s="149">
        <f t="shared" si="93"/>
        <v>0</v>
      </c>
      <c r="AG51" s="204">
        <f t="shared" ref="AG51:AI51" si="94">SUM(AG52:AG57)</f>
        <v>0</v>
      </c>
      <c r="AH51" s="149">
        <f t="shared" si="94"/>
        <v>0</v>
      </c>
      <c r="AI51" s="149">
        <f t="shared" si="94"/>
        <v>0</v>
      </c>
      <c r="AK51" s="204">
        <f t="shared" ref="AK51:AM51" si="95">SUM(AK52:AK57)</f>
        <v>0</v>
      </c>
      <c r="AL51" s="149">
        <f t="shared" si="95"/>
        <v>0</v>
      </c>
      <c r="AM51" s="149">
        <f t="shared" si="95"/>
        <v>0</v>
      </c>
      <c r="AO51" s="204">
        <f t="shared" ref="AO51:AQ51" si="96">SUM(AO52:AO57)</f>
        <v>0</v>
      </c>
      <c r="AP51" s="149">
        <f t="shared" si="96"/>
        <v>0</v>
      </c>
      <c r="AQ51" s="149">
        <f t="shared" si="96"/>
        <v>0</v>
      </c>
      <c r="AS51" s="204">
        <f t="shared" ref="AS51:AU51" si="97">SUM(AS52:AS57)</f>
        <v>0</v>
      </c>
      <c r="AT51" s="149">
        <f t="shared" si="97"/>
        <v>0</v>
      </c>
      <c r="AU51" s="149">
        <f t="shared" si="97"/>
        <v>0</v>
      </c>
    </row>
    <row r="52" spans="2:47" x14ac:dyDescent="0.25">
      <c r="B52" s="139">
        <v>5510</v>
      </c>
      <c r="C52" s="154"/>
      <c r="D52" s="155" t="s">
        <v>104</v>
      </c>
      <c r="E52" s="160">
        <f t="shared" ref="E52:G57" si="98">+I52+M52+Q52+U52+Y52+AC52+AG52+AK52+AO52+AS52</f>
        <v>0</v>
      </c>
      <c r="F52" s="158">
        <f t="shared" si="98"/>
        <v>0</v>
      </c>
      <c r="G52" s="158">
        <f t="shared" si="98"/>
        <v>0</v>
      </c>
      <c r="I52" s="200">
        <v>0</v>
      </c>
      <c r="J52" s="158">
        <v>0</v>
      </c>
      <c r="K52" s="158">
        <v>0</v>
      </c>
      <c r="M52" s="200">
        <v>0</v>
      </c>
      <c r="N52" s="158">
        <v>0</v>
      </c>
      <c r="O52" s="158">
        <v>0</v>
      </c>
      <c r="Q52" s="200">
        <v>0</v>
      </c>
      <c r="R52" s="158">
        <v>0</v>
      </c>
      <c r="S52" s="158">
        <v>0</v>
      </c>
      <c r="U52" s="200">
        <v>0</v>
      </c>
      <c r="V52" s="158">
        <v>0</v>
      </c>
      <c r="W52" s="158">
        <v>0</v>
      </c>
      <c r="Y52" s="200">
        <v>0</v>
      </c>
      <c r="Z52" s="158">
        <v>0</v>
      </c>
      <c r="AA52" s="158">
        <v>0</v>
      </c>
      <c r="AC52" s="200">
        <v>0</v>
      </c>
      <c r="AD52" s="158">
        <v>0</v>
      </c>
      <c r="AE52" s="158">
        <v>0</v>
      </c>
      <c r="AG52" s="200">
        <v>0</v>
      </c>
      <c r="AH52" s="158">
        <v>0</v>
      </c>
      <c r="AI52" s="158">
        <v>0</v>
      </c>
      <c r="AK52" s="200">
        <v>0</v>
      </c>
      <c r="AL52" s="158">
        <v>0</v>
      </c>
      <c r="AM52" s="158">
        <v>0</v>
      </c>
      <c r="AO52" s="200">
        <v>0</v>
      </c>
      <c r="AP52" s="158">
        <v>0</v>
      </c>
      <c r="AQ52" s="158">
        <v>0</v>
      </c>
      <c r="AS52" s="200">
        <v>0</v>
      </c>
      <c r="AT52" s="158">
        <v>0</v>
      </c>
      <c r="AU52" s="158">
        <v>0</v>
      </c>
    </row>
    <row r="53" spans="2:47" x14ac:dyDescent="0.25">
      <c r="B53" s="139">
        <v>5520</v>
      </c>
      <c r="C53" s="154"/>
      <c r="D53" s="155" t="s">
        <v>105</v>
      </c>
      <c r="E53" s="160">
        <f t="shared" si="98"/>
        <v>0</v>
      </c>
      <c r="F53" s="158">
        <f t="shared" si="98"/>
        <v>0</v>
      </c>
      <c r="G53" s="158">
        <f t="shared" si="98"/>
        <v>0</v>
      </c>
      <c r="I53" s="200">
        <v>0</v>
      </c>
      <c r="J53" s="158">
        <v>0</v>
      </c>
      <c r="K53" s="158">
        <v>0</v>
      </c>
      <c r="M53" s="200">
        <v>0</v>
      </c>
      <c r="N53" s="158">
        <v>0</v>
      </c>
      <c r="O53" s="158">
        <v>0</v>
      </c>
      <c r="Q53" s="200">
        <v>0</v>
      </c>
      <c r="R53" s="158">
        <v>0</v>
      </c>
      <c r="S53" s="158">
        <v>0</v>
      </c>
      <c r="U53" s="200">
        <v>0</v>
      </c>
      <c r="V53" s="158">
        <v>0</v>
      </c>
      <c r="W53" s="158">
        <v>0</v>
      </c>
      <c r="Y53" s="200">
        <v>0</v>
      </c>
      <c r="Z53" s="158">
        <v>0</v>
      </c>
      <c r="AA53" s="158">
        <v>0</v>
      </c>
      <c r="AC53" s="200">
        <v>0</v>
      </c>
      <c r="AD53" s="158">
        <v>0</v>
      </c>
      <c r="AE53" s="158">
        <v>0</v>
      </c>
      <c r="AG53" s="200">
        <v>0</v>
      </c>
      <c r="AH53" s="158">
        <v>0</v>
      </c>
      <c r="AI53" s="158">
        <v>0</v>
      </c>
      <c r="AK53" s="200">
        <v>0</v>
      </c>
      <c r="AL53" s="158">
        <v>0</v>
      </c>
      <c r="AM53" s="158">
        <v>0</v>
      </c>
      <c r="AO53" s="200">
        <v>0</v>
      </c>
      <c r="AP53" s="158">
        <v>0</v>
      </c>
      <c r="AQ53" s="158">
        <v>0</v>
      </c>
      <c r="AS53" s="200">
        <v>0</v>
      </c>
      <c r="AT53" s="158">
        <v>0</v>
      </c>
      <c r="AU53" s="158">
        <v>0</v>
      </c>
    </row>
    <row r="54" spans="2:47" x14ac:dyDescent="0.25">
      <c r="B54" s="139">
        <v>5530</v>
      </c>
      <c r="C54" s="154"/>
      <c r="D54" s="155" t="s">
        <v>106</v>
      </c>
      <c r="E54" s="160">
        <f t="shared" si="98"/>
        <v>0</v>
      </c>
      <c r="F54" s="158">
        <f t="shared" si="98"/>
        <v>0</v>
      </c>
      <c r="G54" s="158">
        <f t="shared" si="98"/>
        <v>0</v>
      </c>
      <c r="I54" s="200">
        <v>0</v>
      </c>
      <c r="J54" s="158">
        <v>0</v>
      </c>
      <c r="K54" s="158">
        <v>0</v>
      </c>
      <c r="M54" s="200">
        <v>0</v>
      </c>
      <c r="N54" s="158">
        <v>0</v>
      </c>
      <c r="O54" s="158">
        <v>0</v>
      </c>
      <c r="Q54" s="200">
        <v>0</v>
      </c>
      <c r="R54" s="158">
        <v>0</v>
      </c>
      <c r="S54" s="158">
        <v>0</v>
      </c>
      <c r="U54" s="200">
        <v>0</v>
      </c>
      <c r="V54" s="158">
        <v>0</v>
      </c>
      <c r="W54" s="158">
        <v>0</v>
      </c>
      <c r="Y54" s="200">
        <v>0</v>
      </c>
      <c r="Z54" s="158">
        <v>0</v>
      </c>
      <c r="AA54" s="158">
        <v>0</v>
      </c>
      <c r="AC54" s="200">
        <v>0</v>
      </c>
      <c r="AD54" s="158">
        <v>0</v>
      </c>
      <c r="AE54" s="158">
        <v>0</v>
      </c>
      <c r="AG54" s="200">
        <v>0</v>
      </c>
      <c r="AH54" s="158">
        <v>0</v>
      </c>
      <c r="AI54" s="158">
        <v>0</v>
      </c>
      <c r="AK54" s="200">
        <v>0</v>
      </c>
      <c r="AL54" s="158">
        <v>0</v>
      </c>
      <c r="AM54" s="158">
        <v>0</v>
      </c>
      <c r="AO54" s="200">
        <v>0</v>
      </c>
      <c r="AP54" s="158">
        <v>0</v>
      </c>
      <c r="AQ54" s="158">
        <v>0</v>
      </c>
      <c r="AS54" s="200">
        <v>0</v>
      </c>
      <c r="AT54" s="158">
        <v>0</v>
      </c>
      <c r="AU54" s="158">
        <v>0</v>
      </c>
    </row>
    <row r="55" spans="2:47" x14ac:dyDescent="0.25">
      <c r="B55" s="139">
        <v>5540</v>
      </c>
      <c r="C55" s="154"/>
      <c r="D55" s="155" t="s">
        <v>175</v>
      </c>
      <c r="E55" s="160">
        <f t="shared" si="98"/>
        <v>0</v>
      </c>
      <c r="F55" s="158">
        <f t="shared" si="98"/>
        <v>0</v>
      </c>
      <c r="G55" s="158">
        <f t="shared" si="98"/>
        <v>0</v>
      </c>
      <c r="I55" s="200">
        <v>0</v>
      </c>
      <c r="J55" s="158">
        <v>0</v>
      </c>
      <c r="K55" s="158">
        <v>0</v>
      </c>
      <c r="M55" s="200">
        <v>0</v>
      </c>
      <c r="N55" s="158">
        <v>0</v>
      </c>
      <c r="O55" s="158">
        <v>0</v>
      </c>
      <c r="Q55" s="200">
        <v>0</v>
      </c>
      <c r="R55" s="158">
        <v>0</v>
      </c>
      <c r="S55" s="158">
        <v>0</v>
      </c>
      <c r="U55" s="200">
        <v>0</v>
      </c>
      <c r="V55" s="158">
        <v>0</v>
      </c>
      <c r="W55" s="158">
        <v>0</v>
      </c>
      <c r="Y55" s="200">
        <v>0</v>
      </c>
      <c r="Z55" s="158">
        <v>0</v>
      </c>
      <c r="AA55" s="158">
        <v>0</v>
      </c>
      <c r="AC55" s="200">
        <v>0</v>
      </c>
      <c r="AD55" s="158">
        <v>0</v>
      </c>
      <c r="AE55" s="158">
        <v>0</v>
      </c>
      <c r="AG55" s="200">
        <v>0</v>
      </c>
      <c r="AH55" s="158">
        <v>0</v>
      </c>
      <c r="AI55" s="158">
        <v>0</v>
      </c>
      <c r="AK55" s="200">
        <v>0</v>
      </c>
      <c r="AL55" s="158">
        <v>0</v>
      </c>
      <c r="AM55" s="158">
        <v>0</v>
      </c>
      <c r="AO55" s="200">
        <v>0</v>
      </c>
      <c r="AP55" s="158">
        <v>0</v>
      </c>
      <c r="AQ55" s="158">
        <v>0</v>
      </c>
      <c r="AS55" s="200">
        <v>0</v>
      </c>
      <c r="AT55" s="158">
        <v>0</v>
      </c>
      <c r="AU55" s="158">
        <v>0</v>
      </c>
    </row>
    <row r="56" spans="2:47" x14ac:dyDescent="0.25">
      <c r="B56" s="139">
        <v>5550</v>
      </c>
      <c r="C56" s="154"/>
      <c r="D56" s="155" t="s">
        <v>108</v>
      </c>
      <c r="E56" s="160">
        <f t="shared" si="98"/>
        <v>0</v>
      </c>
      <c r="F56" s="158">
        <f t="shared" si="98"/>
        <v>0</v>
      </c>
      <c r="G56" s="158">
        <f t="shared" si="98"/>
        <v>0</v>
      </c>
      <c r="I56" s="200">
        <v>0</v>
      </c>
      <c r="J56" s="158">
        <v>0</v>
      </c>
      <c r="K56" s="158">
        <v>0</v>
      </c>
      <c r="M56" s="200">
        <v>0</v>
      </c>
      <c r="N56" s="158">
        <v>0</v>
      </c>
      <c r="O56" s="158">
        <v>0</v>
      </c>
      <c r="Q56" s="200">
        <v>0</v>
      </c>
      <c r="R56" s="158">
        <v>0</v>
      </c>
      <c r="S56" s="158">
        <v>0</v>
      </c>
      <c r="U56" s="200">
        <v>0</v>
      </c>
      <c r="V56" s="158">
        <v>0</v>
      </c>
      <c r="W56" s="158">
        <v>0</v>
      </c>
      <c r="Y56" s="200">
        <v>0</v>
      </c>
      <c r="Z56" s="158">
        <v>0</v>
      </c>
      <c r="AA56" s="158">
        <v>0</v>
      </c>
      <c r="AC56" s="200">
        <v>0</v>
      </c>
      <c r="AD56" s="158">
        <v>0</v>
      </c>
      <c r="AE56" s="158">
        <v>0</v>
      </c>
      <c r="AG56" s="200">
        <v>0</v>
      </c>
      <c r="AH56" s="158">
        <v>0</v>
      </c>
      <c r="AI56" s="158">
        <v>0</v>
      </c>
      <c r="AK56" s="200">
        <v>0</v>
      </c>
      <c r="AL56" s="158">
        <v>0</v>
      </c>
      <c r="AM56" s="158">
        <v>0</v>
      </c>
      <c r="AO56" s="200">
        <v>0</v>
      </c>
      <c r="AP56" s="158">
        <v>0</v>
      </c>
      <c r="AQ56" s="158">
        <v>0</v>
      </c>
      <c r="AS56" s="200">
        <v>0</v>
      </c>
      <c r="AT56" s="158">
        <v>0</v>
      </c>
      <c r="AU56" s="158">
        <v>0</v>
      </c>
    </row>
    <row r="57" spans="2:47" x14ac:dyDescent="0.25">
      <c r="B57" s="139">
        <v>5590</v>
      </c>
      <c r="C57" s="154"/>
      <c r="D57" s="155" t="s">
        <v>109</v>
      </c>
      <c r="E57" s="160">
        <f t="shared" si="98"/>
        <v>0</v>
      </c>
      <c r="F57" s="158">
        <f t="shared" si="98"/>
        <v>0</v>
      </c>
      <c r="G57" s="158">
        <f t="shared" si="98"/>
        <v>0</v>
      </c>
      <c r="I57" s="200">
        <v>0</v>
      </c>
      <c r="J57" s="158">
        <v>0</v>
      </c>
      <c r="K57" s="158">
        <v>0</v>
      </c>
      <c r="M57" s="200">
        <v>0</v>
      </c>
      <c r="N57" s="158">
        <v>0</v>
      </c>
      <c r="O57" s="158">
        <v>0</v>
      </c>
      <c r="Q57" s="200">
        <v>0</v>
      </c>
      <c r="R57" s="158">
        <v>0</v>
      </c>
      <c r="S57" s="158">
        <v>0</v>
      </c>
      <c r="U57" s="200">
        <v>0</v>
      </c>
      <c r="V57" s="158">
        <v>0</v>
      </c>
      <c r="W57" s="158">
        <v>0</v>
      </c>
      <c r="Y57" s="200">
        <v>0</v>
      </c>
      <c r="Z57" s="158">
        <v>0</v>
      </c>
      <c r="AA57" s="158">
        <v>0</v>
      </c>
      <c r="AC57" s="200">
        <v>0</v>
      </c>
      <c r="AD57" s="158">
        <v>0</v>
      </c>
      <c r="AE57" s="158">
        <v>0</v>
      </c>
      <c r="AG57" s="200">
        <v>0</v>
      </c>
      <c r="AH57" s="158">
        <v>0</v>
      </c>
      <c r="AI57" s="158">
        <v>0</v>
      </c>
      <c r="AK57" s="200">
        <v>0</v>
      </c>
      <c r="AL57" s="158">
        <v>0</v>
      </c>
      <c r="AM57" s="158">
        <v>0</v>
      </c>
      <c r="AO57" s="200">
        <v>0</v>
      </c>
      <c r="AP57" s="158">
        <v>0</v>
      </c>
      <c r="AQ57" s="158">
        <v>0</v>
      </c>
      <c r="AS57" s="200">
        <v>0</v>
      </c>
      <c r="AT57" s="158">
        <v>0</v>
      </c>
      <c r="AU57" s="158">
        <v>0</v>
      </c>
    </row>
    <row r="58" spans="2:47" x14ac:dyDescent="0.25">
      <c r="B58" s="139">
        <v>5600</v>
      </c>
      <c r="C58" s="145" t="s">
        <v>110</v>
      </c>
      <c r="D58" s="141"/>
      <c r="E58" s="152">
        <f>SUM(E59)</f>
        <v>0</v>
      </c>
      <c r="F58" s="149">
        <f>SUM(F59)</f>
        <v>0</v>
      </c>
      <c r="G58" s="149">
        <f>SUM(G59)</f>
        <v>0</v>
      </c>
      <c r="I58" s="204">
        <f t="shared" ref="I58:AU58" si="99">SUM(I59)</f>
        <v>0</v>
      </c>
      <c r="J58" s="149">
        <f t="shared" si="99"/>
        <v>0</v>
      </c>
      <c r="K58" s="149">
        <f t="shared" si="99"/>
        <v>0</v>
      </c>
      <c r="M58" s="204">
        <f t="shared" si="99"/>
        <v>0</v>
      </c>
      <c r="N58" s="149">
        <f t="shared" si="99"/>
        <v>0</v>
      </c>
      <c r="O58" s="149">
        <f t="shared" si="99"/>
        <v>0</v>
      </c>
      <c r="Q58" s="204">
        <f t="shared" si="99"/>
        <v>0</v>
      </c>
      <c r="R58" s="149">
        <f t="shared" si="99"/>
        <v>0</v>
      </c>
      <c r="S58" s="149">
        <f t="shared" si="99"/>
        <v>0</v>
      </c>
      <c r="U58" s="204">
        <f t="shared" si="99"/>
        <v>0</v>
      </c>
      <c r="V58" s="149">
        <f t="shared" si="99"/>
        <v>0</v>
      </c>
      <c r="W58" s="149">
        <f t="shared" si="99"/>
        <v>0</v>
      </c>
      <c r="Y58" s="204">
        <f t="shared" si="99"/>
        <v>0</v>
      </c>
      <c r="Z58" s="149">
        <f t="shared" si="99"/>
        <v>0</v>
      </c>
      <c r="AA58" s="149">
        <f t="shared" si="99"/>
        <v>0</v>
      </c>
      <c r="AC58" s="204">
        <f t="shared" si="99"/>
        <v>0</v>
      </c>
      <c r="AD58" s="149">
        <f t="shared" si="99"/>
        <v>0</v>
      </c>
      <c r="AE58" s="149">
        <f t="shared" si="99"/>
        <v>0</v>
      </c>
      <c r="AG58" s="204">
        <f t="shared" si="99"/>
        <v>0</v>
      </c>
      <c r="AH58" s="149">
        <f t="shared" si="99"/>
        <v>0</v>
      </c>
      <c r="AI58" s="149">
        <f t="shared" si="99"/>
        <v>0</v>
      </c>
      <c r="AK58" s="204">
        <f t="shared" si="99"/>
        <v>0</v>
      </c>
      <c r="AL58" s="149">
        <f t="shared" si="99"/>
        <v>0</v>
      </c>
      <c r="AM58" s="149">
        <f t="shared" si="99"/>
        <v>0</v>
      </c>
      <c r="AO58" s="204">
        <f t="shared" si="99"/>
        <v>0</v>
      </c>
      <c r="AP58" s="149">
        <f t="shared" si="99"/>
        <v>0</v>
      </c>
      <c r="AQ58" s="149">
        <f t="shared" si="99"/>
        <v>0</v>
      </c>
      <c r="AS58" s="204">
        <f t="shared" si="99"/>
        <v>0</v>
      </c>
      <c r="AT58" s="149">
        <f t="shared" si="99"/>
        <v>0</v>
      </c>
      <c r="AU58" s="149">
        <f t="shared" si="99"/>
        <v>0</v>
      </c>
    </row>
    <row r="59" spans="2:47" x14ac:dyDescent="0.25">
      <c r="B59" s="139">
        <v>5610</v>
      </c>
      <c r="C59" s="154"/>
      <c r="D59" s="155" t="s">
        <v>111</v>
      </c>
      <c r="E59" s="160">
        <f t="shared" ref="E59:G59" si="100">+I59+M59+Q59+U59+Y59+AC59+AG59+AK59+AO59+AS59</f>
        <v>0</v>
      </c>
      <c r="F59" s="158">
        <f t="shared" si="100"/>
        <v>0</v>
      </c>
      <c r="G59" s="158">
        <f t="shared" si="100"/>
        <v>0</v>
      </c>
      <c r="I59" s="200">
        <v>0</v>
      </c>
      <c r="J59" s="158">
        <v>0</v>
      </c>
      <c r="K59" s="158">
        <v>0</v>
      </c>
      <c r="M59" s="200">
        <v>0</v>
      </c>
      <c r="N59" s="158">
        <v>0</v>
      </c>
      <c r="O59" s="158">
        <v>0</v>
      </c>
      <c r="Q59" s="200">
        <v>0</v>
      </c>
      <c r="R59" s="158">
        <v>0</v>
      </c>
      <c r="S59" s="158">
        <v>0</v>
      </c>
      <c r="U59" s="200">
        <v>0</v>
      </c>
      <c r="V59" s="158">
        <v>0</v>
      </c>
      <c r="W59" s="158">
        <v>0</v>
      </c>
      <c r="Y59" s="200">
        <v>0</v>
      </c>
      <c r="Z59" s="158">
        <v>0</v>
      </c>
      <c r="AA59" s="158">
        <v>0</v>
      </c>
      <c r="AC59" s="200">
        <v>0</v>
      </c>
      <c r="AD59" s="158">
        <v>0</v>
      </c>
      <c r="AE59" s="158">
        <v>0</v>
      </c>
      <c r="AG59" s="200">
        <v>0</v>
      </c>
      <c r="AH59" s="158">
        <v>0</v>
      </c>
      <c r="AI59" s="158">
        <v>0</v>
      </c>
      <c r="AK59" s="200">
        <v>0</v>
      </c>
      <c r="AL59" s="158">
        <v>0</v>
      </c>
      <c r="AM59" s="158">
        <v>0</v>
      </c>
      <c r="AO59" s="200">
        <v>0</v>
      </c>
      <c r="AP59" s="158">
        <v>0</v>
      </c>
      <c r="AQ59" s="158">
        <v>0</v>
      </c>
      <c r="AS59" s="200">
        <v>0</v>
      </c>
      <c r="AT59" s="158">
        <v>0</v>
      </c>
      <c r="AU59" s="158">
        <v>0</v>
      </c>
    </row>
    <row r="60" spans="2:47" x14ac:dyDescent="0.25">
      <c r="B60" s="139"/>
      <c r="C60" s="174"/>
      <c r="D60" s="175"/>
      <c r="E60" s="177"/>
      <c r="F60" s="176"/>
      <c r="G60" s="176"/>
      <c r="I60" s="203"/>
      <c r="J60" s="176"/>
      <c r="K60" s="176"/>
      <c r="M60" s="203"/>
      <c r="N60" s="176"/>
      <c r="O60" s="176"/>
      <c r="Q60" s="203"/>
      <c r="R60" s="176"/>
      <c r="S60" s="176"/>
      <c r="U60" s="203"/>
      <c r="V60" s="176"/>
      <c r="W60" s="176"/>
      <c r="Y60" s="203"/>
      <c r="Z60" s="176"/>
      <c r="AA60" s="176"/>
      <c r="AC60" s="203"/>
      <c r="AD60" s="176"/>
      <c r="AE60" s="176"/>
      <c r="AG60" s="203"/>
      <c r="AH60" s="176"/>
      <c r="AI60" s="176"/>
      <c r="AK60" s="203"/>
      <c r="AL60" s="176"/>
      <c r="AM60" s="176"/>
      <c r="AO60" s="203"/>
      <c r="AP60" s="176"/>
      <c r="AQ60" s="176"/>
      <c r="AS60" s="203"/>
      <c r="AT60" s="176"/>
      <c r="AU60" s="176"/>
    </row>
    <row r="61" spans="2:47" x14ac:dyDescent="0.25">
      <c r="B61" s="139">
        <v>5000</v>
      </c>
      <c r="C61" s="165" t="s">
        <v>112</v>
      </c>
      <c r="D61" s="166"/>
      <c r="E61" s="180">
        <f>+E27+E31+E41+E45+E51+E58</f>
        <v>0</v>
      </c>
      <c r="F61" s="179">
        <f>+F27+F31+F41+F45+F51+F58</f>
        <v>0</v>
      </c>
      <c r="G61" s="179">
        <f>+G27+G31+G41+G45+G51+G58</f>
        <v>0</v>
      </c>
      <c r="I61" s="377">
        <f t="shared" ref="I61:K61" si="101">+I27+I31+I41+I45+I51+I58</f>
        <v>0</v>
      </c>
      <c r="J61" s="179">
        <f t="shared" si="101"/>
        <v>0</v>
      </c>
      <c r="K61" s="179">
        <f t="shared" si="101"/>
        <v>0</v>
      </c>
      <c r="M61" s="377">
        <f t="shared" ref="M61:O61" si="102">+M27+M31+M41+M45+M51+M58</f>
        <v>0</v>
      </c>
      <c r="N61" s="179">
        <f t="shared" si="102"/>
        <v>0</v>
      </c>
      <c r="O61" s="179">
        <f t="shared" si="102"/>
        <v>0</v>
      </c>
      <c r="Q61" s="377">
        <f t="shared" ref="Q61:S61" si="103">+Q27+Q31+Q41+Q45+Q51+Q58</f>
        <v>0</v>
      </c>
      <c r="R61" s="179">
        <f t="shared" si="103"/>
        <v>0</v>
      </c>
      <c r="S61" s="179">
        <f t="shared" si="103"/>
        <v>0</v>
      </c>
      <c r="U61" s="377">
        <f t="shared" ref="U61:W61" si="104">+U27+U31+U41+U45+U51+U58</f>
        <v>0</v>
      </c>
      <c r="V61" s="179">
        <f t="shared" si="104"/>
        <v>0</v>
      </c>
      <c r="W61" s="179">
        <f t="shared" si="104"/>
        <v>0</v>
      </c>
      <c r="Y61" s="377">
        <f t="shared" ref="Y61:AA61" si="105">+Y27+Y31+Y41+Y45+Y51+Y58</f>
        <v>0</v>
      </c>
      <c r="Z61" s="179">
        <f t="shared" si="105"/>
        <v>0</v>
      </c>
      <c r="AA61" s="179">
        <f t="shared" si="105"/>
        <v>0</v>
      </c>
      <c r="AC61" s="377">
        <f t="shared" ref="AC61:AE61" si="106">+AC27+AC31+AC41+AC45+AC51+AC58</f>
        <v>0</v>
      </c>
      <c r="AD61" s="179">
        <f t="shared" si="106"/>
        <v>0</v>
      </c>
      <c r="AE61" s="179">
        <f t="shared" si="106"/>
        <v>0</v>
      </c>
      <c r="AG61" s="377">
        <f t="shared" ref="AG61:AI61" si="107">+AG27+AG31+AG41+AG45+AG51+AG58</f>
        <v>0</v>
      </c>
      <c r="AH61" s="179">
        <f t="shared" si="107"/>
        <v>0</v>
      </c>
      <c r="AI61" s="179">
        <f t="shared" si="107"/>
        <v>0</v>
      </c>
      <c r="AK61" s="377">
        <f t="shared" ref="AK61:AM61" si="108">+AK27+AK31+AK41+AK45+AK51+AK58</f>
        <v>0</v>
      </c>
      <c r="AL61" s="179">
        <f t="shared" si="108"/>
        <v>0</v>
      </c>
      <c r="AM61" s="179">
        <f t="shared" si="108"/>
        <v>0</v>
      </c>
      <c r="AO61" s="377">
        <f t="shared" ref="AO61:AQ61" si="109">+AO27+AO31+AO41+AO45+AO51+AO58</f>
        <v>0</v>
      </c>
      <c r="AP61" s="179">
        <f t="shared" si="109"/>
        <v>0</v>
      </c>
      <c r="AQ61" s="179">
        <f t="shared" si="109"/>
        <v>0</v>
      </c>
      <c r="AS61" s="377">
        <f t="shared" ref="AS61:AU61" si="110">+AS27+AS31+AS41+AS45+AS51+AS58</f>
        <v>0</v>
      </c>
      <c r="AT61" s="179">
        <f t="shared" si="110"/>
        <v>0</v>
      </c>
      <c r="AU61" s="179">
        <f t="shared" si="110"/>
        <v>0</v>
      </c>
    </row>
    <row r="62" spans="2:47" x14ac:dyDescent="0.25">
      <c r="B62" s="139"/>
      <c r="C62" s="174"/>
      <c r="D62" s="166"/>
      <c r="E62" s="177"/>
      <c r="F62" s="176"/>
      <c r="G62" s="176"/>
      <c r="I62" s="203"/>
      <c r="J62" s="176"/>
      <c r="K62" s="176"/>
      <c r="M62" s="203"/>
      <c r="N62" s="176"/>
      <c r="O62" s="176"/>
      <c r="Q62" s="203"/>
      <c r="R62" s="176"/>
      <c r="S62" s="176"/>
      <c r="U62" s="203"/>
      <c r="V62" s="176"/>
      <c r="W62" s="176"/>
      <c r="Y62" s="203"/>
      <c r="Z62" s="176"/>
      <c r="AA62" s="176"/>
      <c r="AC62" s="203"/>
      <c r="AD62" s="176"/>
      <c r="AE62" s="176"/>
      <c r="AG62" s="203"/>
      <c r="AH62" s="176"/>
      <c r="AI62" s="176"/>
      <c r="AK62" s="203"/>
      <c r="AL62" s="176"/>
      <c r="AM62" s="176"/>
      <c r="AO62" s="203"/>
      <c r="AP62" s="176"/>
      <c r="AQ62" s="176"/>
      <c r="AS62" s="203"/>
      <c r="AT62" s="176"/>
      <c r="AU62" s="176"/>
    </row>
    <row r="63" spans="2:47" x14ac:dyDescent="0.25">
      <c r="B63" s="139">
        <v>3210</v>
      </c>
      <c r="C63" s="140" t="s">
        <v>113</v>
      </c>
      <c r="D63" s="141"/>
      <c r="E63" s="152">
        <f>+E24-E61</f>
        <v>0</v>
      </c>
      <c r="F63" s="149">
        <f>+F24-F61</f>
        <v>0</v>
      </c>
      <c r="G63" s="149">
        <f>+G24-G61</f>
        <v>0</v>
      </c>
      <c r="I63" s="204">
        <f t="shared" ref="I63:K63" si="111">+I24-I61</f>
        <v>0</v>
      </c>
      <c r="J63" s="149">
        <f t="shared" si="111"/>
        <v>0</v>
      </c>
      <c r="K63" s="149">
        <f t="shared" si="111"/>
        <v>0</v>
      </c>
      <c r="M63" s="204">
        <f t="shared" ref="M63:O63" si="112">+M24-M61</f>
        <v>0</v>
      </c>
      <c r="N63" s="149">
        <f t="shared" si="112"/>
        <v>0</v>
      </c>
      <c r="O63" s="149">
        <f t="shared" si="112"/>
        <v>0</v>
      </c>
      <c r="Q63" s="204">
        <f t="shared" ref="Q63:S63" si="113">+Q24-Q61</f>
        <v>0</v>
      </c>
      <c r="R63" s="149">
        <f t="shared" si="113"/>
        <v>0</v>
      </c>
      <c r="S63" s="149">
        <f t="shared" si="113"/>
        <v>0</v>
      </c>
      <c r="U63" s="204">
        <f t="shared" ref="U63:W63" si="114">+U24-U61</f>
        <v>0</v>
      </c>
      <c r="V63" s="149">
        <f t="shared" si="114"/>
        <v>0</v>
      </c>
      <c r="W63" s="149">
        <f t="shared" si="114"/>
        <v>0</v>
      </c>
      <c r="Y63" s="204">
        <f t="shared" ref="Y63:AA63" si="115">+Y24-Y61</f>
        <v>0</v>
      </c>
      <c r="Z63" s="149">
        <f t="shared" si="115"/>
        <v>0</v>
      </c>
      <c r="AA63" s="149">
        <f t="shared" si="115"/>
        <v>0</v>
      </c>
      <c r="AC63" s="204">
        <f t="shared" ref="AC63:AE63" si="116">+AC24-AC61</f>
        <v>0</v>
      </c>
      <c r="AD63" s="149">
        <f t="shared" si="116"/>
        <v>0</v>
      </c>
      <c r="AE63" s="149">
        <f t="shared" si="116"/>
        <v>0</v>
      </c>
      <c r="AG63" s="204">
        <f t="shared" ref="AG63:AI63" si="117">+AG24-AG61</f>
        <v>0</v>
      </c>
      <c r="AH63" s="149">
        <f t="shared" si="117"/>
        <v>0</v>
      </c>
      <c r="AI63" s="149">
        <f t="shared" si="117"/>
        <v>0</v>
      </c>
      <c r="AK63" s="204">
        <f t="shared" ref="AK63:AM63" si="118">+AK24-AK61</f>
        <v>0</v>
      </c>
      <c r="AL63" s="149">
        <f t="shared" si="118"/>
        <v>0</v>
      </c>
      <c r="AM63" s="149">
        <f t="shared" si="118"/>
        <v>0</v>
      </c>
      <c r="AO63" s="204">
        <f t="shared" ref="AO63:AQ63" si="119">+AO24-AO61</f>
        <v>0</v>
      </c>
      <c r="AP63" s="149">
        <f t="shared" si="119"/>
        <v>0</v>
      </c>
      <c r="AQ63" s="149">
        <f t="shared" si="119"/>
        <v>0</v>
      </c>
      <c r="AS63" s="204">
        <f t="shared" ref="AS63:AU63" si="120">+AS24-AS61</f>
        <v>0</v>
      </c>
      <c r="AT63" s="149">
        <f t="shared" si="120"/>
        <v>0</v>
      </c>
      <c r="AU63" s="149">
        <f t="shared" si="120"/>
        <v>0</v>
      </c>
    </row>
    <row r="64" spans="2:47" x14ac:dyDescent="0.25">
      <c r="B64" s="139"/>
      <c r="C64" s="140"/>
      <c r="D64" s="141"/>
      <c r="E64" s="160"/>
      <c r="F64" s="158"/>
      <c r="G64" s="158"/>
      <c r="I64" s="200"/>
      <c r="J64" s="158"/>
      <c r="K64" s="158"/>
      <c r="M64" s="200"/>
      <c r="N64" s="158"/>
      <c r="O64" s="158"/>
      <c r="Q64" s="200"/>
      <c r="R64" s="158"/>
      <c r="S64" s="158"/>
      <c r="U64" s="200"/>
      <c r="V64" s="158"/>
      <c r="W64" s="158"/>
      <c r="Y64" s="200"/>
      <c r="Z64" s="158"/>
      <c r="AA64" s="158"/>
      <c r="AC64" s="200"/>
      <c r="AD64" s="158"/>
      <c r="AE64" s="158"/>
      <c r="AG64" s="200"/>
      <c r="AH64" s="158"/>
      <c r="AI64" s="158"/>
      <c r="AK64" s="200"/>
      <c r="AL64" s="158"/>
      <c r="AM64" s="158"/>
      <c r="AO64" s="200"/>
      <c r="AP64" s="158"/>
      <c r="AQ64" s="158"/>
      <c r="AS64" s="200"/>
      <c r="AT64" s="158"/>
      <c r="AU64" s="158"/>
    </row>
    <row r="65" spans="2:47" x14ac:dyDescent="0.25">
      <c r="B65" s="182"/>
      <c r="C65" s="183"/>
      <c r="D65" s="184"/>
      <c r="E65" s="185"/>
      <c r="F65" s="186"/>
      <c r="G65" s="186"/>
      <c r="I65" s="379"/>
      <c r="J65" s="186"/>
      <c r="K65" s="186"/>
      <c r="M65" s="379"/>
      <c r="N65" s="186"/>
      <c r="O65" s="186"/>
      <c r="Q65" s="379"/>
      <c r="R65" s="186"/>
      <c r="S65" s="186"/>
      <c r="U65" s="379"/>
      <c r="V65" s="186"/>
      <c r="W65" s="186"/>
      <c r="Y65" s="379"/>
      <c r="Z65" s="186"/>
      <c r="AA65" s="186"/>
      <c r="AC65" s="379"/>
      <c r="AD65" s="186"/>
      <c r="AE65" s="186"/>
      <c r="AG65" s="379"/>
      <c r="AH65" s="186"/>
      <c r="AI65" s="186"/>
      <c r="AK65" s="379"/>
      <c r="AL65" s="186"/>
      <c r="AM65" s="186"/>
      <c r="AO65" s="379"/>
      <c r="AP65" s="186"/>
      <c r="AQ65" s="186"/>
      <c r="AS65" s="379"/>
      <c r="AT65" s="186"/>
      <c r="AU65" s="186"/>
    </row>
    <row r="67" spans="2:47" x14ac:dyDescent="0.25">
      <c r="B67" s="454" t="str">
        <f>+B1</f>
        <v>3.2.2.0.0 Entidades Paramunicipales Empresariales Financieras Monetarias Con Participacion Estatal Mayoritaria</v>
      </c>
      <c r="C67" s="455"/>
      <c r="D67" s="455"/>
      <c r="E67" s="455"/>
      <c r="F67" s="455"/>
      <c r="G67" s="456"/>
    </row>
    <row r="68" spans="2:47" x14ac:dyDescent="0.25">
      <c r="B68" s="400" t="s">
        <v>176</v>
      </c>
      <c r="C68" s="401"/>
      <c r="D68" s="401"/>
      <c r="E68" s="401"/>
      <c r="F68" s="401"/>
      <c r="G68" s="402"/>
    </row>
    <row r="69" spans="2:47" x14ac:dyDescent="0.25">
      <c r="B69" s="403" t="s">
        <v>177</v>
      </c>
      <c r="C69" s="401"/>
      <c r="D69" s="401"/>
      <c r="E69" s="401"/>
      <c r="F69" s="401"/>
      <c r="G69" s="404"/>
      <c r="I69" s="405" t="str">
        <f t="shared" ref="I69" si="121">+I3</f>
        <v>Descentralizado 1</v>
      </c>
      <c r="J69" s="406"/>
      <c r="K69" s="407"/>
      <c r="M69" s="405" t="str">
        <f t="shared" ref="M69" si="122">+M3</f>
        <v>Descentralizado 2</v>
      </c>
      <c r="N69" s="406"/>
      <c r="O69" s="407"/>
      <c r="Q69" s="405" t="str">
        <f t="shared" ref="Q69" si="123">+Q3</f>
        <v>Descentralizado 3</v>
      </c>
      <c r="R69" s="406"/>
      <c r="S69" s="407"/>
      <c r="U69" s="405" t="str">
        <f t="shared" ref="U69" si="124">+U3</f>
        <v>Descentralizado 4</v>
      </c>
      <c r="V69" s="406"/>
      <c r="W69" s="407"/>
      <c r="Y69" s="405" t="str">
        <f t="shared" ref="Y69" si="125">+Y3</f>
        <v>Descentralizado 5</v>
      </c>
      <c r="Z69" s="406"/>
      <c r="AA69" s="407"/>
      <c r="AC69" s="405" t="str">
        <f>+AC3</f>
        <v>Descentralizado 6</v>
      </c>
      <c r="AD69" s="406"/>
      <c r="AE69" s="407"/>
      <c r="AG69" s="405" t="str">
        <f>+AG3</f>
        <v>Descentralizado 7</v>
      </c>
      <c r="AH69" s="406"/>
      <c r="AI69" s="407"/>
      <c r="AK69" s="405" t="str">
        <f>+AK3</f>
        <v>Descentralizado 8</v>
      </c>
      <c r="AL69" s="406"/>
      <c r="AM69" s="407"/>
      <c r="AO69" s="405" t="str">
        <f>+AO3</f>
        <v>Descentralizado 9</v>
      </c>
      <c r="AP69" s="406"/>
      <c r="AQ69" s="407"/>
      <c r="AS69" s="405" t="str">
        <f>+AS3</f>
        <v>Descentralizado 10</v>
      </c>
      <c r="AT69" s="406"/>
      <c r="AU69" s="407"/>
    </row>
    <row r="70" spans="2:47" x14ac:dyDescent="0.25">
      <c r="B70" s="133"/>
      <c r="C70" s="134"/>
      <c r="D70" s="135"/>
      <c r="E70" s="136">
        <v>2020</v>
      </c>
      <c r="F70" s="137">
        <v>2019</v>
      </c>
      <c r="G70" s="188">
        <v>2018</v>
      </c>
      <c r="I70" s="188">
        <v>2020</v>
      </c>
      <c r="J70" s="137">
        <v>2019</v>
      </c>
      <c r="K70" s="137">
        <v>2018</v>
      </c>
      <c r="M70" s="188">
        <v>2020</v>
      </c>
      <c r="N70" s="137">
        <v>2019</v>
      </c>
      <c r="O70" s="137">
        <v>2018</v>
      </c>
      <c r="Q70" s="188">
        <v>2020</v>
      </c>
      <c r="R70" s="137">
        <v>2019</v>
      </c>
      <c r="S70" s="137">
        <v>2018</v>
      </c>
      <c r="U70" s="188">
        <v>2020</v>
      </c>
      <c r="V70" s="137">
        <v>2019</v>
      </c>
      <c r="W70" s="137">
        <v>2018</v>
      </c>
      <c r="Y70" s="188">
        <v>2020</v>
      </c>
      <c r="Z70" s="137">
        <v>2019</v>
      </c>
      <c r="AA70" s="137">
        <v>2018</v>
      </c>
      <c r="AC70" s="188">
        <v>2020</v>
      </c>
      <c r="AD70" s="137">
        <v>2019</v>
      </c>
      <c r="AE70" s="137">
        <v>2018</v>
      </c>
      <c r="AG70" s="188">
        <v>2020</v>
      </c>
      <c r="AH70" s="137">
        <v>2019</v>
      </c>
      <c r="AI70" s="137">
        <v>2018</v>
      </c>
      <c r="AK70" s="188">
        <v>2020</v>
      </c>
      <c r="AL70" s="137">
        <v>2019</v>
      </c>
      <c r="AM70" s="137">
        <v>2018</v>
      </c>
      <c r="AO70" s="188">
        <v>2020</v>
      </c>
      <c r="AP70" s="137">
        <v>2019</v>
      </c>
      <c r="AQ70" s="137">
        <v>2018</v>
      </c>
      <c r="AS70" s="188">
        <v>2020</v>
      </c>
      <c r="AT70" s="137">
        <v>2019</v>
      </c>
      <c r="AU70" s="137">
        <v>2018</v>
      </c>
    </row>
    <row r="71" spans="2:47" x14ac:dyDescent="0.25">
      <c r="B71" s="139"/>
      <c r="C71" s="145" t="s">
        <v>1</v>
      </c>
      <c r="D71" s="189"/>
      <c r="E71" s="190"/>
      <c r="F71" s="191"/>
      <c r="G71" s="192"/>
      <c r="I71" s="356"/>
      <c r="J71" s="191"/>
      <c r="K71" s="192"/>
      <c r="M71" s="356"/>
      <c r="N71" s="191"/>
      <c r="O71" s="192"/>
      <c r="Q71" s="356"/>
      <c r="R71" s="191"/>
      <c r="S71" s="192"/>
      <c r="U71" s="356"/>
      <c r="V71" s="191"/>
      <c r="W71" s="192"/>
      <c r="Y71" s="356"/>
      <c r="Z71" s="191"/>
      <c r="AA71" s="192"/>
      <c r="AC71" s="356"/>
      <c r="AD71" s="191"/>
      <c r="AE71" s="192"/>
      <c r="AG71" s="356"/>
      <c r="AH71" s="191"/>
      <c r="AI71" s="192"/>
      <c r="AK71" s="356"/>
      <c r="AL71" s="191"/>
      <c r="AM71" s="192"/>
      <c r="AO71" s="356"/>
      <c r="AP71" s="191"/>
      <c r="AQ71" s="192"/>
      <c r="AS71" s="356"/>
      <c r="AT71" s="191"/>
      <c r="AU71" s="192"/>
    </row>
    <row r="72" spans="2:47" x14ac:dyDescent="0.25">
      <c r="B72" s="139"/>
      <c r="C72" s="193"/>
      <c r="D72" s="194"/>
      <c r="E72" s="195"/>
      <c r="F72" s="196"/>
      <c r="G72" s="192"/>
      <c r="I72" s="202"/>
      <c r="J72" s="196"/>
      <c r="K72" s="192"/>
      <c r="M72" s="202"/>
      <c r="N72" s="196"/>
      <c r="O72" s="192"/>
      <c r="Q72" s="202"/>
      <c r="R72" s="196"/>
      <c r="S72" s="192"/>
      <c r="U72" s="202"/>
      <c r="V72" s="196"/>
      <c r="W72" s="192"/>
      <c r="Y72" s="202"/>
      <c r="Z72" s="196"/>
      <c r="AA72" s="192"/>
      <c r="AC72" s="202"/>
      <c r="AD72" s="196"/>
      <c r="AE72" s="192"/>
      <c r="AG72" s="202"/>
      <c r="AH72" s="196"/>
      <c r="AI72" s="192"/>
      <c r="AK72" s="202"/>
      <c r="AL72" s="196"/>
      <c r="AM72" s="192"/>
      <c r="AO72" s="202"/>
      <c r="AP72" s="196"/>
      <c r="AQ72" s="192"/>
      <c r="AS72" s="202"/>
      <c r="AT72" s="196"/>
      <c r="AU72" s="192"/>
    </row>
    <row r="73" spans="2:47" x14ac:dyDescent="0.25">
      <c r="B73" s="139"/>
      <c r="C73" s="145" t="s">
        <v>3</v>
      </c>
      <c r="D73" s="198"/>
      <c r="E73" s="195"/>
      <c r="F73" s="196"/>
      <c r="G73" s="192"/>
      <c r="I73" s="202"/>
      <c r="J73" s="196"/>
      <c r="K73" s="192"/>
      <c r="M73" s="202"/>
      <c r="N73" s="196"/>
      <c r="O73" s="192"/>
      <c r="Q73" s="202"/>
      <c r="R73" s="196"/>
      <c r="S73" s="192"/>
      <c r="U73" s="202"/>
      <c r="V73" s="196"/>
      <c r="W73" s="192"/>
      <c r="Y73" s="202"/>
      <c r="Z73" s="196"/>
      <c r="AA73" s="192"/>
      <c r="AC73" s="202"/>
      <c r="AD73" s="196"/>
      <c r="AE73" s="192"/>
      <c r="AG73" s="202"/>
      <c r="AH73" s="196"/>
      <c r="AI73" s="192"/>
      <c r="AK73" s="202"/>
      <c r="AL73" s="196"/>
      <c r="AM73" s="192"/>
      <c r="AO73" s="202"/>
      <c r="AP73" s="196"/>
      <c r="AQ73" s="192"/>
      <c r="AS73" s="202"/>
      <c r="AT73" s="196"/>
      <c r="AU73" s="192"/>
    </row>
    <row r="74" spans="2:47" x14ac:dyDescent="0.25">
      <c r="B74" s="139">
        <v>1110</v>
      </c>
      <c r="C74" s="193"/>
      <c r="D74" s="199" t="s">
        <v>5</v>
      </c>
      <c r="E74" s="160">
        <f t="shared" ref="E74:G80" si="126">+I74+M74+Q74+U74+Y74+AC74+AG74+AK74+AO74+AS74</f>
        <v>0</v>
      </c>
      <c r="F74" s="158">
        <f t="shared" si="126"/>
        <v>0</v>
      </c>
      <c r="G74" s="200">
        <f t="shared" si="126"/>
        <v>0</v>
      </c>
      <c r="I74" s="200">
        <v>0</v>
      </c>
      <c r="J74" s="158">
        <v>0</v>
      </c>
      <c r="K74" s="200">
        <v>0</v>
      </c>
      <c r="M74" s="200">
        <v>0</v>
      </c>
      <c r="N74" s="158">
        <v>0</v>
      </c>
      <c r="O74" s="200">
        <v>0</v>
      </c>
      <c r="Q74" s="200">
        <v>0</v>
      </c>
      <c r="R74" s="158">
        <v>0</v>
      </c>
      <c r="S74" s="200">
        <v>0</v>
      </c>
      <c r="U74" s="200">
        <v>0</v>
      </c>
      <c r="V74" s="158">
        <v>0</v>
      </c>
      <c r="W74" s="200">
        <v>0</v>
      </c>
      <c r="Y74" s="200">
        <v>0</v>
      </c>
      <c r="Z74" s="158">
        <v>0</v>
      </c>
      <c r="AA74" s="200">
        <v>0</v>
      </c>
      <c r="AC74" s="200">
        <v>0</v>
      </c>
      <c r="AD74" s="158">
        <v>0</v>
      </c>
      <c r="AE74" s="200">
        <v>0</v>
      </c>
      <c r="AG74" s="200">
        <v>0</v>
      </c>
      <c r="AH74" s="158">
        <v>0</v>
      </c>
      <c r="AI74" s="200">
        <v>0</v>
      </c>
      <c r="AK74" s="200">
        <v>0</v>
      </c>
      <c r="AL74" s="158">
        <v>0</v>
      </c>
      <c r="AM74" s="200">
        <v>0</v>
      </c>
      <c r="AO74" s="200">
        <v>0</v>
      </c>
      <c r="AP74" s="158">
        <v>0</v>
      </c>
      <c r="AQ74" s="200">
        <v>0</v>
      </c>
      <c r="AS74" s="200">
        <v>0</v>
      </c>
      <c r="AT74" s="158">
        <v>0</v>
      </c>
      <c r="AU74" s="200">
        <v>0</v>
      </c>
    </row>
    <row r="75" spans="2:47" x14ac:dyDescent="0.25">
      <c r="B75" s="139">
        <v>1120</v>
      </c>
      <c r="C75" s="193"/>
      <c r="D75" s="199" t="s">
        <v>7</v>
      </c>
      <c r="E75" s="160">
        <f t="shared" si="126"/>
        <v>0</v>
      </c>
      <c r="F75" s="158">
        <f t="shared" si="126"/>
        <v>0</v>
      </c>
      <c r="G75" s="200">
        <f t="shared" si="126"/>
        <v>0</v>
      </c>
      <c r="I75" s="200">
        <v>0</v>
      </c>
      <c r="J75" s="158">
        <v>0</v>
      </c>
      <c r="K75" s="200">
        <v>0</v>
      </c>
      <c r="M75" s="200">
        <v>0</v>
      </c>
      <c r="N75" s="158">
        <v>0</v>
      </c>
      <c r="O75" s="200">
        <v>0</v>
      </c>
      <c r="Q75" s="200">
        <v>0</v>
      </c>
      <c r="R75" s="158">
        <v>0</v>
      </c>
      <c r="S75" s="200">
        <v>0</v>
      </c>
      <c r="U75" s="200">
        <v>0</v>
      </c>
      <c r="V75" s="158">
        <v>0</v>
      </c>
      <c r="W75" s="200">
        <v>0</v>
      </c>
      <c r="Y75" s="200">
        <v>0</v>
      </c>
      <c r="Z75" s="158">
        <v>0</v>
      </c>
      <c r="AA75" s="200">
        <v>0</v>
      </c>
      <c r="AC75" s="200">
        <v>0</v>
      </c>
      <c r="AD75" s="158">
        <v>0</v>
      </c>
      <c r="AE75" s="200">
        <v>0</v>
      </c>
      <c r="AG75" s="200">
        <v>0</v>
      </c>
      <c r="AH75" s="158">
        <v>0</v>
      </c>
      <c r="AI75" s="200">
        <v>0</v>
      </c>
      <c r="AK75" s="200">
        <v>0</v>
      </c>
      <c r="AL75" s="158">
        <v>0</v>
      </c>
      <c r="AM75" s="200">
        <v>0</v>
      </c>
      <c r="AO75" s="200">
        <v>0</v>
      </c>
      <c r="AP75" s="158">
        <v>0</v>
      </c>
      <c r="AQ75" s="200">
        <v>0</v>
      </c>
      <c r="AS75" s="200">
        <v>0</v>
      </c>
      <c r="AT75" s="158">
        <v>0</v>
      </c>
      <c r="AU75" s="200">
        <v>0</v>
      </c>
    </row>
    <row r="76" spans="2:47" x14ac:dyDescent="0.25">
      <c r="B76" s="139">
        <v>1130</v>
      </c>
      <c r="C76" s="193"/>
      <c r="D76" s="199" t="s">
        <v>9</v>
      </c>
      <c r="E76" s="160">
        <f t="shared" si="126"/>
        <v>0</v>
      </c>
      <c r="F76" s="158">
        <f t="shared" si="126"/>
        <v>0</v>
      </c>
      <c r="G76" s="200">
        <f t="shared" si="126"/>
        <v>0</v>
      </c>
      <c r="I76" s="200">
        <v>0</v>
      </c>
      <c r="J76" s="158">
        <v>0</v>
      </c>
      <c r="K76" s="200">
        <v>0</v>
      </c>
      <c r="M76" s="200">
        <v>0</v>
      </c>
      <c r="N76" s="158">
        <v>0</v>
      </c>
      <c r="O76" s="200">
        <v>0</v>
      </c>
      <c r="Q76" s="200">
        <v>0</v>
      </c>
      <c r="R76" s="158">
        <v>0</v>
      </c>
      <c r="S76" s="200">
        <v>0</v>
      </c>
      <c r="U76" s="200">
        <v>0</v>
      </c>
      <c r="V76" s="158">
        <v>0</v>
      </c>
      <c r="W76" s="200">
        <v>0</v>
      </c>
      <c r="Y76" s="200">
        <v>0</v>
      </c>
      <c r="Z76" s="158">
        <v>0</v>
      </c>
      <c r="AA76" s="200">
        <v>0</v>
      </c>
      <c r="AC76" s="200">
        <v>0</v>
      </c>
      <c r="AD76" s="158">
        <v>0</v>
      </c>
      <c r="AE76" s="200">
        <v>0</v>
      </c>
      <c r="AG76" s="200">
        <v>0</v>
      </c>
      <c r="AH76" s="158">
        <v>0</v>
      </c>
      <c r="AI76" s="200">
        <v>0</v>
      </c>
      <c r="AK76" s="200">
        <v>0</v>
      </c>
      <c r="AL76" s="158">
        <v>0</v>
      </c>
      <c r="AM76" s="200">
        <v>0</v>
      </c>
      <c r="AO76" s="200">
        <v>0</v>
      </c>
      <c r="AP76" s="158">
        <v>0</v>
      </c>
      <c r="AQ76" s="200">
        <v>0</v>
      </c>
      <c r="AS76" s="200">
        <v>0</v>
      </c>
      <c r="AT76" s="158">
        <v>0</v>
      </c>
      <c r="AU76" s="200">
        <v>0</v>
      </c>
    </row>
    <row r="77" spans="2:47" x14ac:dyDescent="0.25">
      <c r="B77" s="139">
        <v>1140</v>
      </c>
      <c r="C77" s="193"/>
      <c r="D77" s="199" t="s">
        <v>11</v>
      </c>
      <c r="E77" s="160">
        <f t="shared" si="126"/>
        <v>0</v>
      </c>
      <c r="F77" s="158">
        <f t="shared" si="126"/>
        <v>0</v>
      </c>
      <c r="G77" s="200">
        <f t="shared" si="126"/>
        <v>0</v>
      </c>
      <c r="I77" s="200">
        <v>0</v>
      </c>
      <c r="J77" s="158">
        <v>0</v>
      </c>
      <c r="K77" s="200">
        <v>0</v>
      </c>
      <c r="M77" s="200">
        <v>0</v>
      </c>
      <c r="N77" s="158">
        <v>0</v>
      </c>
      <c r="O77" s="200">
        <v>0</v>
      </c>
      <c r="Q77" s="200">
        <v>0</v>
      </c>
      <c r="R77" s="158">
        <v>0</v>
      </c>
      <c r="S77" s="200">
        <v>0</v>
      </c>
      <c r="U77" s="200">
        <v>0</v>
      </c>
      <c r="V77" s="158">
        <v>0</v>
      </c>
      <c r="W77" s="200">
        <v>0</v>
      </c>
      <c r="Y77" s="200">
        <v>0</v>
      </c>
      <c r="Z77" s="158">
        <v>0</v>
      </c>
      <c r="AA77" s="200">
        <v>0</v>
      </c>
      <c r="AC77" s="200">
        <v>0</v>
      </c>
      <c r="AD77" s="158">
        <v>0</v>
      </c>
      <c r="AE77" s="200">
        <v>0</v>
      </c>
      <c r="AG77" s="200">
        <v>0</v>
      </c>
      <c r="AH77" s="158">
        <v>0</v>
      </c>
      <c r="AI77" s="200">
        <v>0</v>
      </c>
      <c r="AK77" s="200">
        <v>0</v>
      </c>
      <c r="AL77" s="158">
        <v>0</v>
      </c>
      <c r="AM77" s="200">
        <v>0</v>
      </c>
      <c r="AO77" s="200">
        <v>0</v>
      </c>
      <c r="AP77" s="158">
        <v>0</v>
      </c>
      <c r="AQ77" s="200">
        <v>0</v>
      </c>
      <c r="AS77" s="200">
        <v>0</v>
      </c>
      <c r="AT77" s="158">
        <v>0</v>
      </c>
      <c r="AU77" s="200">
        <v>0</v>
      </c>
    </row>
    <row r="78" spans="2:47" x14ac:dyDescent="0.25">
      <c r="B78" s="139">
        <v>1150</v>
      </c>
      <c r="C78" s="193"/>
      <c r="D78" s="199" t="s">
        <v>13</v>
      </c>
      <c r="E78" s="160">
        <f t="shared" si="126"/>
        <v>0</v>
      </c>
      <c r="F78" s="158">
        <f t="shared" si="126"/>
        <v>0</v>
      </c>
      <c r="G78" s="200">
        <f t="shared" si="126"/>
        <v>0</v>
      </c>
      <c r="I78" s="200">
        <v>0</v>
      </c>
      <c r="J78" s="158">
        <v>0</v>
      </c>
      <c r="K78" s="200">
        <v>0</v>
      </c>
      <c r="M78" s="200">
        <v>0</v>
      </c>
      <c r="N78" s="158">
        <v>0</v>
      </c>
      <c r="O78" s="200">
        <v>0</v>
      </c>
      <c r="Q78" s="200">
        <v>0</v>
      </c>
      <c r="R78" s="158">
        <v>0</v>
      </c>
      <c r="S78" s="200">
        <v>0</v>
      </c>
      <c r="U78" s="200">
        <v>0</v>
      </c>
      <c r="V78" s="158">
        <v>0</v>
      </c>
      <c r="W78" s="200">
        <v>0</v>
      </c>
      <c r="Y78" s="200">
        <v>0</v>
      </c>
      <c r="Z78" s="158">
        <v>0</v>
      </c>
      <c r="AA78" s="200">
        <v>0</v>
      </c>
      <c r="AC78" s="200">
        <v>0</v>
      </c>
      <c r="AD78" s="158">
        <v>0</v>
      </c>
      <c r="AE78" s="200">
        <v>0</v>
      </c>
      <c r="AG78" s="200">
        <v>0</v>
      </c>
      <c r="AH78" s="158">
        <v>0</v>
      </c>
      <c r="AI78" s="200">
        <v>0</v>
      </c>
      <c r="AK78" s="200">
        <v>0</v>
      </c>
      <c r="AL78" s="158">
        <v>0</v>
      </c>
      <c r="AM78" s="200">
        <v>0</v>
      </c>
      <c r="AO78" s="200">
        <v>0</v>
      </c>
      <c r="AP78" s="158">
        <v>0</v>
      </c>
      <c r="AQ78" s="200">
        <v>0</v>
      </c>
      <c r="AS78" s="200">
        <v>0</v>
      </c>
      <c r="AT78" s="158">
        <v>0</v>
      </c>
      <c r="AU78" s="200">
        <v>0</v>
      </c>
    </row>
    <row r="79" spans="2:47" x14ac:dyDescent="0.25">
      <c r="B79" s="139">
        <v>1160</v>
      </c>
      <c r="C79" s="193"/>
      <c r="D79" s="199" t="s">
        <v>15</v>
      </c>
      <c r="E79" s="160">
        <f t="shared" si="126"/>
        <v>0</v>
      </c>
      <c r="F79" s="158">
        <f t="shared" si="126"/>
        <v>0</v>
      </c>
      <c r="G79" s="200">
        <f t="shared" si="126"/>
        <v>0</v>
      </c>
      <c r="I79" s="200">
        <v>0</v>
      </c>
      <c r="J79" s="158">
        <v>0</v>
      </c>
      <c r="K79" s="200">
        <v>0</v>
      </c>
      <c r="M79" s="200">
        <v>0</v>
      </c>
      <c r="N79" s="158">
        <v>0</v>
      </c>
      <c r="O79" s="200">
        <v>0</v>
      </c>
      <c r="Q79" s="200">
        <v>0</v>
      </c>
      <c r="R79" s="158">
        <v>0</v>
      </c>
      <c r="S79" s="200">
        <v>0</v>
      </c>
      <c r="U79" s="200">
        <v>0</v>
      </c>
      <c r="V79" s="158">
        <v>0</v>
      </c>
      <c r="W79" s="200">
        <v>0</v>
      </c>
      <c r="Y79" s="200">
        <v>0</v>
      </c>
      <c r="Z79" s="158">
        <v>0</v>
      </c>
      <c r="AA79" s="200">
        <v>0</v>
      </c>
      <c r="AC79" s="200">
        <v>0</v>
      </c>
      <c r="AD79" s="158">
        <v>0</v>
      </c>
      <c r="AE79" s="200">
        <v>0</v>
      </c>
      <c r="AG79" s="200">
        <v>0</v>
      </c>
      <c r="AH79" s="158">
        <v>0</v>
      </c>
      <c r="AI79" s="200">
        <v>0</v>
      </c>
      <c r="AK79" s="200">
        <v>0</v>
      </c>
      <c r="AL79" s="158">
        <v>0</v>
      </c>
      <c r="AM79" s="200">
        <v>0</v>
      </c>
      <c r="AO79" s="200">
        <v>0</v>
      </c>
      <c r="AP79" s="158">
        <v>0</v>
      </c>
      <c r="AQ79" s="200">
        <v>0</v>
      </c>
      <c r="AS79" s="200">
        <v>0</v>
      </c>
      <c r="AT79" s="158">
        <v>0</v>
      </c>
      <c r="AU79" s="200">
        <v>0</v>
      </c>
    </row>
    <row r="80" spans="2:47" x14ac:dyDescent="0.25">
      <c r="B80" s="139">
        <v>1190</v>
      </c>
      <c r="C80" s="193"/>
      <c r="D80" s="199" t="s">
        <v>17</v>
      </c>
      <c r="E80" s="160">
        <f t="shared" si="126"/>
        <v>0</v>
      </c>
      <c r="F80" s="158">
        <f t="shared" si="126"/>
        <v>0</v>
      </c>
      <c r="G80" s="200">
        <f t="shared" si="126"/>
        <v>0</v>
      </c>
      <c r="I80" s="200">
        <v>0</v>
      </c>
      <c r="J80" s="158">
        <v>0</v>
      </c>
      <c r="K80" s="200">
        <v>0</v>
      </c>
      <c r="M80" s="200">
        <v>0</v>
      </c>
      <c r="N80" s="158">
        <v>0</v>
      </c>
      <c r="O80" s="200">
        <v>0</v>
      </c>
      <c r="Q80" s="200">
        <v>0</v>
      </c>
      <c r="R80" s="158">
        <v>0</v>
      </c>
      <c r="S80" s="200">
        <v>0</v>
      </c>
      <c r="U80" s="200">
        <v>0</v>
      </c>
      <c r="V80" s="158">
        <v>0</v>
      </c>
      <c r="W80" s="200">
        <v>0</v>
      </c>
      <c r="Y80" s="200">
        <v>0</v>
      </c>
      <c r="Z80" s="158">
        <v>0</v>
      </c>
      <c r="AA80" s="200">
        <v>0</v>
      </c>
      <c r="AC80" s="200">
        <v>0</v>
      </c>
      <c r="AD80" s="158">
        <v>0</v>
      </c>
      <c r="AE80" s="200">
        <v>0</v>
      </c>
      <c r="AG80" s="200">
        <v>0</v>
      </c>
      <c r="AH80" s="158">
        <v>0</v>
      </c>
      <c r="AI80" s="200">
        <v>0</v>
      </c>
      <c r="AK80" s="200">
        <v>0</v>
      </c>
      <c r="AL80" s="158">
        <v>0</v>
      </c>
      <c r="AM80" s="200">
        <v>0</v>
      </c>
      <c r="AO80" s="200">
        <v>0</v>
      </c>
      <c r="AP80" s="158">
        <v>0</v>
      </c>
      <c r="AQ80" s="200">
        <v>0</v>
      </c>
      <c r="AS80" s="200">
        <v>0</v>
      </c>
      <c r="AT80" s="158">
        <v>0</v>
      </c>
      <c r="AU80" s="200">
        <v>0</v>
      </c>
    </row>
    <row r="81" spans="2:47" x14ac:dyDescent="0.25">
      <c r="B81" s="139"/>
      <c r="C81" s="193"/>
      <c r="D81" s="199"/>
      <c r="E81" s="160"/>
      <c r="F81" s="158"/>
      <c r="G81" s="200"/>
      <c r="I81" s="200"/>
      <c r="J81" s="158"/>
      <c r="K81" s="200"/>
      <c r="M81" s="200"/>
      <c r="N81" s="158"/>
      <c r="O81" s="200"/>
      <c r="Q81" s="200"/>
      <c r="R81" s="158"/>
      <c r="S81" s="200"/>
      <c r="U81" s="200"/>
      <c r="V81" s="158"/>
      <c r="W81" s="200"/>
      <c r="Y81" s="200"/>
      <c r="Z81" s="158"/>
      <c r="AA81" s="200"/>
      <c r="AC81" s="200"/>
      <c r="AD81" s="158"/>
      <c r="AE81" s="200"/>
      <c r="AG81" s="200"/>
      <c r="AH81" s="158"/>
      <c r="AI81" s="200"/>
      <c r="AK81" s="200"/>
      <c r="AL81" s="158"/>
      <c r="AM81" s="200"/>
      <c r="AO81" s="200"/>
      <c r="AP81" s="158"/>
      <c r="AQ81" s="200"/>
      <c r="AS81" s="200"/>
      <c r="AT81" s="158"/>
      <c r="AU81" s="200"/>
    </row>
    <row r="82" spans="2:47" x14ac:dyDescent="0.25">
      <c r="B82" s="139">
        <v>1100</v>
      </c>
      <c r="C82" s="193"/>
      <c r="D82" s="201" t="s">
        <v>20</v>
      </c>
      <c r="E82" s="177">
        <f>SUM(E74:E80)</f>
        <v>0</v>
      </c>
      <c r="F82" s="176">
        <f>SUM(F74:F80)</f>
        <v>0</v>
      </c>
      <c r="G82" s="203">
        <f>SUM(G74:G80)</f>
        <v>0</v>
      </c>
      <c r="I82" s="203">
        <f t="shared" ref="I82:K82" si="127">SUM(I74:I80)</f>
        <v>0</v>
      </c>
      <c r="J82" s="176">
        <f t="shared" si="127"/>
        <v>0</v>
      </c>
      <c r="K82" s="203">
        <f t="shared" si="127"/>
        <v>0</v>
      </c>
      <c r="M82" s="203">
        <f t="shared" ref="M82:O82" si="128">SUM(M74:M80)</f>
        <v>0</v>
      </c>
      <c r="N82" s="176">
        <f t="shared" si="128"/>
        <v>0</v>
      </c>
      <c r="O82" s="203">
        <f t="shared" si="128"/>
        <v>0</v>
      </c>
      <c r="Q82" s="203">
        <f t="shared" ref="Q82:S82" si="129">SUM(Q74:Q80)</f>
        <v>0</v>
      </c>
      <c r="R82" s="176">
        <f t="shared" si="129"/>
        <v>0</v>
      </c>
      <c r="S82" s="203">
        <f t="shared" si="129"/>
        <v>0</v>
      </c>
      <c r="U82" s="203">
        <f t="shared" ref="U82:W82" si="130">SUM(U74:U80)</f>
        <v>0</v>
      </c>
      <c r="V82" s="176">
        <f t="shared" si="130"/>
        <v>0</v>
      </c>
      <c r="W82" s="203">
        <f t="shared" si="130"/>
        <v>0</v>
      </c>
      <c r="Y82" s="203">
        <f t="shared" ref="Y82:AA82" si="131">SUM(Y74:Y80)</f>
        <v>0</v>
      </c>
      <c r="Z82" s="176">
        <f t="shared" si="131"/>
        <v>0</v>
      </c>
      <c r="AA82" s="203">
        <f t="shared" si="131"/>
        <v>0</v>
      </c>
      <c r="AC82" s="203">
        <f t="shared" ref="AC82:AE82" si="132">SUM(AC74:AC80)</f>
        <v>0</v>
      </c>
      <c r="AD82" s="176">
        <f t="shared" si="132"/>
        <v>0</v>
      </c>
      <c r="AE82" s="203">
        <f t="shared" si="132"/>
        <v>0</v>
      </c>
      <c r="AG82" s="203">
        <f t="shared" ref="AG82:AI82" si="133">SUM(AG74:AG80)</f>
        <v>0</v>
      </c>
      <c r="AH82" s="176">
        <f t="shared" si="133"/>
        <v>0</v>
      </c>
      <c r="AI82" s="203">
        <f t="shared" si="133"/>
        <v>0</v>
      </c>
      <c r="AK82" s="203">
        <f t="shared" ref="AK82:AM82" si="134">SUM(AK74:AK80)</f>
        <v>0</v>
      </c>
      <c r="AL82" s="176">
        <f t="shared" si="134"/>
        <v>0</v>
      </c>
      <c r="AM82" s="203">
        <f t="shared" si="134"/>
        <v>0</v>
      </c>
      <c r="AO82" s="203">
        <f t="shared" ref="AO82:AQ82" si="135">SUM(AO74:AO80)</f>
        <v>0</v>
      </c>
      <c r="AP82" s="176">
        <f t="shared" si="135"/>
        <v>0</v>
      </c>
      <c r="AQ82" s="203">
        <f t="shared" si="135"/>
        <v>0</v>
      </c>
      <c r="AS82" s="203">
        <f t="shared" ref="AS82:AU82" si="136">SUM(AS74:AS80)</f>
        <v>0</v>
      </c>
      <c r="AT82" s="176">
        <f t="shared" si="136"/>
        <v>0</v>
      </c>
      <c r="AU82" s="203">
        <f t="shared" si="136"/>
        <v>0</v>
      </c>
    </row>
    <row r="83" spans="2:47" x14ac:dyDescent="0.25">
      <c r="B83" s="139"/>
      <c r="C83" s="193"/>
      <c r="D83" s="194"/>
      <c r="E83" s="195"/>
      <c r="F83" s="196"/>
      <c r="G83" s="202"/>
      <c r="I83" s="202"/>
      <c r="J83" s="196"/>
      <c r="K83" s="202"/>
      <c r="M83" s="202"/>
      <c r="N83" s="196"/>
      <c r="O83" s="202"/>
      <c r="Q83" s="202"/>
      <c r="R83" s="196"/>
      <c r="S83" s="202"/>
      <c r="U83" s="202"/>
      <c r="V83" s="196"/>
      <c r="W83" s="202"/>
      <c r="Y83" s="202"/>
      <c r="Z83" s="196"/>
      <c r="AA83" s="202"/>
      <c r="AC83" s="202"/>
      <c r="AD83" s="196"/>
      <c r="AE83" s="202"/>
      <c r="AG83" s="202"/>
      <c r="AH83" s="196"/>
      <c r="AI83" s="202"/>
      <c r="AK83" s="202"/>
      <c r="AL83" s="196"/>
      <c r="AM83" s="202"/>
      <c r="AO83" s="202"/>
      <c r="AP83" s="196"/>
      <c r="AQ83" s="202"/>
      <c r="AS83" s="202"/>
      <c r="AT83" s="196"/>
      <c r="AU83" s="202"/>
    </row>
    <row r="84" spans="2:47" x14ac:dyDescent="0.25">
      <c r="B84" s="139"/>
      <c r="C84" s="145" t="s">
        <v>22</v>
      </c>
      <c r="D84" s="198"/>
      <c r="E84" s="195"/>
      <c r="F84" s="196"/>
      <c r="G84" s="202"/>
      <c r="I84" s="202"/>
      <c r="J84" s="196"/>
      <c r="K84" s="202"/>
      <c r="M84" s="202"/>
      <c r="N84" s="196"/>
      <c r="O84" s="202"/>
      <c r="Q84" s="202"/>
      <c r="R84" s="196"/>
      <c r="S84" s="202"/>
      <c r="U84" s="202"/>
      <c r="V84" s="196"/>
      <c r="W84" s="202"/>
      <c r="Y84" s="202"/>
      <c r="Z84" s="196"/>
      <c r="AA84" s="202"/>
      <c r="AC84" s="202"/>
      <c r="AD84" s="196"/>
      <c r="AE84" s="202"/>
      <c r="AG84" s="202"/>
      <c r="AH84" s="196"/>
      <c r="AI84" s="202"/>
      <c r="AK84" s="202"/>
      <c r="AL84" s="196"/>
      <c r="AM84" s="202"/>
      <c r="AO84" s="202"/>
      <c r="AP84" s="196"/>
      <c r="AQ84" s="202"/>
      <c r="AS84" s="202"/>
      <c r="AT84" s="196"/>
      <c r="AU84" s="202"/>
    </row>
    <row r="85" spans="2:47" x14ac:dyDescent="0.25">
      <c r="B85" s="139">
        <v>1210</v>
      </c>
      <c r="C85" s="193"/>
      <c r="D85" s="199" t="s">
        <v>23</v>
      </c>
      <c r="E85" s="160">
        <f t="shared" ref="E85:G93" si="137">+I85+M85+Q85+U85+Y85+AC85+AG85+AK85+AO85+AS85</f>
        <v>0</v>
      </c>
      <c r="F85" s="158">
        <f t="shared" si="137"/>
        <v>0</v>
      </c>
      <c r="G85" s="200">
        <f t="shared" si="137"/>
        <v>0</v>
      </c>
      <c r="I85" s="200">
        <v>0</v>
      </c>
      <c r="J85" s="158">
        <v>0</v>
      </c>
      <c r="K85" s="200">
        <v>0</v>
      </c>
      <c r="M85" s="200">
        <v>0</v>
      </c>
      <c r="N85" s="158">
        <v>0</v>
      </c>
      <c r="O85" s="200">
        <v>0</v>
      </c>
      <c r="Q85" s="200">
        <v>0</v>
      </c>
      <c r="R85" s="158">
        <v>0</v>
      </c>
      <c r="S85" s="200">
        <v>0</v>
      </c>
      <c r="U85" s="200">
        <v>0</v>
      </c>
      <c r="V85" s="158">
        <v>0</v>
      </c>
      <c r="W85" s="200">
        <v>0</v>
      </c>
      <c r="Y85" s="200">
        <v>0</v>
      </c>
      <c r="Z85" s="158">
        <v>0</v>
      </c>
      <c r="AA85" s="200">
        <v>0</v>
      </c>
      <c r="AC85" s="200">
        <v>0</v>
      </c>
      <c r="AD85" s="158">
        <v>0</v>
      </c>
      <c r="AE85" s="200">
        <v>0</v>
      </c>
      <c r="AG85" s="200">
        <v>0</v>
      </c>
      <c r="AH85" s="158">
        <v>0</v>
      </c>
      <c r="AI85" s="200">
        <v>0</v>
      </c>
      <c r="AK85" s="200">
        <v>0</v>
      </c>
      <c r="AL85" s="158">
        <v>0</v>
      </c>
      <c r="AM85" s="200">
        <v>0</v>
      </c>
      <c r="AO85" s="200">
        <v>0</v>
      </c>
      <c r="AP85" s="158">
        <v>0</v>
      </c>
      <c r="AQ85" s="200">
        <v>0</v>
      </c>
      <c r="AS85" s="200">
        <v>0</v>
      </c>
      <c r="AT85" s="158">
        <v>0</v>
      </c>
      <c r="AU85" s="200">
        <v>0</v>
      </c>
    </row>
    <row r="86" spans="2:47" x14ac:dyDescent="0.25">
      <c r="B86" s="139">
        <v>1220</v>
      </c>
      <c r="C86" s="193"/>
      <c r="D86" s="199" t="s">
        <v>25</v>
      </c>
      <c r="E86" s="160">
        <f t="shared" si="137"/>
        <v>0</v>
      </c>
      <c r="F86" s="158">
        <f t="shared" si="137"/>
        <v>0</v>
      </c>
      <c r="G86" s="200">
        <f t="shared" si="137"/>
        <v>0</v>
      </c>
      <c r="I86" s="200">
        <v>0</v>
      </c>
      <c r="J86" s="158">
        <v>0</v>
      </c>
      <c r="K86" s="200">
        <v>0</v>
      </c>
      <c r="M86" s="200">
        <v>0</v>
      </c>
      <c r="N86" s="158">
        <v>0</v>
      </c>
      <c r="O86" s="200">
        <v>0</v>
      </c>
      <c r="Q86" s="200">
        <v>0</v>
      </c>
      <c r="R86" s="158">
        <v>0</v>
      </c>
      <c r="S86" s="200">
        <v>0</v>
      </c>
      <c r="U86" s="200">
        <v>0</v>
      </c>
      <c r="V86" s="158">
        <v>0</v>
      </c>
      <c r="W86" s="200">
        <v>0</v>
      </c>
      <c r="Y86" s="200">
        <v>0</v>
      </c>
      <c r="Z86" s="158">
        <v>0</v>
      </c>
      <c r="AA86" s="200">
        <v>0</v>
      </c>
      <c r="AC86" s="200">
        <v>0</v>
      </c>
      <c r="AD86" s="158">
        <v>0</v>
      </c>
      <c r="AE86" s="200">
        <v>0</v>
      </c>
      <c r="AG86" s="200">
        <v>0</v>
      </c>
      <c r="AH86" s="158">
        <v>0</v>
      </c>
      <c r="AI86" s="200">
        <v>0</v>
      </c>
      <c r="AK86" s="200">
        <v>0</v>
      </c>
      <c r="AL86" s="158">
        <v>0</v>
      </c>
      <c r="AM86" s="200">
        <v>0</v>
      </c>
      <c r="AO86" s="200">
        <v>0</v>
      </c>
      <c r="AP86" s="158">
        <v>0</v>
      </c>
      <c r="AQ86" s="200">
        <v>0</v>
      </c>
      <c r="AS86" s="200">
        <v>0</v>
      </c>
      <c r="AT86" s="158">
        <v>0</v>
      </c>
      <c r="AU86" s="200">
        <v>0</v>
      </c>
    </row>
    <row r="87" spans="2:47" x14ac:dyDescent="0.25">
      <c r="B87" s="139">
        <v>1230</v>
      </c>
      <c r="C87" s="193"/>
      <c r="D87" s="199" t="s">
        <v>27</v>
      </c>
      <c r="E87" s="160">
        <f t="shared" si="137"/>
        <v>0</v>
      </c>
      <c r="F87" s="158">
        <f t="shared" si="137"/>
        <v>0</v>
      </c>
      <c r="G87" s="200">
        <f t="shared" si="137"/>
        <v>0</v>
      </c>
      <c r="I87" s="200">
        <v>0</v>
      </c>
      <c r="J87" s="158">
        <v>0</v>
      </c>
      <c r="K87" s="200">
        <v>0</v>
      </c>
      <c r="M87" s="200">
        <v>0</v>
      </c>
      <c r="N87" s="158">
        <v>0</v>
      </c>
      <c r="O87" s="200">
        <v>0</v>
      </c>
      <c r="Q87" s="200">
        <v>0</v>
      </c>
      <c r="R87" s="158">
        <v>0</v>
      </c>
      <c r="S87" s="200">
        <v>0</v>
      </c>
      <c r="U87" s="200">
        <v>0</v>
      </c>
      <c r="V87" s="158">
        <v>0</v>
      </c>
      <c r="W87" s="200">
        <v>0</v>
      </c>
      <c r="Y87" s="200">
        <v>0</v>
      </c>
      <c r="Z87" s="158">
        <v>0</v>
      </c>
      <c r="AA87" s="200">
        <v>0</v>
      </c>
      <c r="AC87" s="200">
        <v>0</v>
      </c>
      <c r="AD87" s="158">
        <v>0</v>
      </c>
      <c r="AE87" s="200">
        <v>0</v>
      </c>
      <c r="AG87" s="200">
        <v>0</v>
      </c>
      <c r="AH87" s="158">
        <v>0</v>
      </c>
      <c r="AI87" s="200">
        <v>0</v>
      </c>
      <c r="AK87" s="200">
        <v>0</v>
      </c>
      <c r="AL87" s="158">
        <v>0</v>
      </c>
      <c r="AM87" s="200">
        <v>0</v>
      </c>
      <c r="AO87" s="200">
        <v>0</v>
      </c>
      <c r="AP87" s="158">
        <v>0</v>
      </c>
      <c r="AQ87" s="200">
        <v>0</v>
      </c>
      <c r="AS87" s="200">
        <v>0</v>
      </c>
      <c r="AT87" s="158">
        <v>0</v>
      </c>
      <c r="AU87" s="200">
        <v>0</v>
      </c>
    </row>
    <row r="88" spans="2:47" x14ac:dyDescent="0.25">
      <c r="B88" s="139">
        <v>1240</v>
      </c>
      <c r="C88" s="193"/>
      <c r="D88" s="199" t="s">
        <v>29</v>
      </c>
      <c r="E88" s="160">
        <f t="shared" si="137"/>
        <v>0</v>
      </c>
      <c r="F88" s="158">
        <f t="shared" si="137"/>
        <v>0</v>
      </c>
      <c r="G88" s="200">
        <f t="shared" si="137"/>
        <v>0</v>
      </c>
      <c r="I88" s="200">
        <v>0</v>
      </c>
      <c r="J88" s="158">
        <v>0</v>
      </c>
      <c r="K88" s="200">
        <v>0</v>
      </c>
      <c r="M88" s="200">
        <v>0</v>
      </c>
      <c r="N88" s="158">
        <v>0</v>
      </c>
      <c r="O88" s="200">
        <v>0</v>
      </c>
      <c r="Q88" s="200">
        <v>0</v>
      </c>
      <c r="R88" s="158">
        <v>0</v>
      </c>
      <c r="S88" s="200">
        <v>0</v>
      </c>
      <c r="U88" s="200">
        <v>0</v>
      </c>
      <c r="V88" s="158">
        <v>0</v>
      </c>
      <c r="W88" s="200">
        <v>0</v>
      </c>
      <c r="Y88" s="200">
        <v>0</v>
      </c>
      <c r="Z88" s="158">
        <v>0</v>
      </c>
      <c r="AA88" s="200">
        <v>0</v>
      </c>
      <c r="AC88" s="200">
        <v>0</v>
      </c>
      <c r="AD88" s="158">
        <v>0</v>
      </c>
      <c r="AE88" s="200">
        <v>0</v>
      </c>
      <c r="AG88" s="200">
        <v>0</v>
      </c>
      <c r="AH88" s="158">
        <v>0</v>
      </c>
      <c r="AI88" s="200">
        <v>0</v>
      </c>
      <c r="AK88" s="200">
        <v>0</v>
      </c>
      <c r="AL88" s="158">
        <v>0</v>
      </c>
      <c r="AM88" s="200">
        <v>0</v>
      </c>
      <c r="AO88" s="200">
        <v>0</v>
      </c>
      <c r="AP88" s="158">
        <v>0</v>
      </c>
      <c r="AQ88" s="200">
        <v>0</v>
      </c>
      <c r="AS88" s="200">
        <v>0</v>
      </c>
      <c r="AT88" s="158">
        <v>0</v>
      </c>
      <c r="AU88" s="200">
        <v>0</v>
      </c>
    </row>
    <row r="89" spans="2:47" x14ac:dyDescent="0.25">
      <c r="B89" s="139">
        <v>1250</v>
      </c>
      <c r="C89" s="193"/>
      <c r="D89" s="199" t="s">
        <v>31</v>
      </c>
      <c r="E89" s="160">
        <f t="shared" si="137"/>
        <v>0</v>
      </c>
      <c r="F89" s="158">
        <f t="shared" si="137"/>
        <v>0</v>
      </c>
      <c r="G89" s="200">
        <f t="shared" si="137"/>
        <v>0</v>
      </c>
      <c r="I89" s="200">
        <v>0</v>
      </c>
      <c r="J89" s="158">
        <v>0</v>
      </c>
      <c r="K89" s="200">
        <v>0</v>
      </c>
      <c r="M89" s="200">
        <v>0</v>
      </c>
      <c r="N89" s="158">
        <v>0</v>
      </c>
      <c r="O89" s="200">
        <v>0</v>
      </c>
      <c r="Q89" s="200">
        <v>0</v>
      </c>
      <c r="R89" s="158">
        <v>0</v>
      </c>
      <c r="S89" s="200">
        <v>0</v>
      </c>
      <c r="U89" s="200">
        <v>0</v>
      </c>
      <c r="V89" s="158">
        <v>0</v>
      </c>
      <c r="W89" s="200">
        <v>0</v>
      </c>
      <c r="Y89" s="200">
        <v>0</v>
      </c>
      <c r="Z89" s="158">
        <v>0</v>
      </c>
      <c r="AA89" s="200">
        <v>0</v>
      </c>
      <c r="AC89" s="200">
        <v>0</v>
      </c>
      <c r="AD89" s="158">
        <v>0</v>
      </c>
      <c r="AE89" s="200">
        <v>0</v>
      </c>
      <c r="AG89" s="200">
        <v>0</v>
      </c>
      <c r="AH89" s="158">
        <v>0</v>
      </c>
      <c r="AI89" s="200">
        <v>0</v>
      </c>
      <c r="AK89" s="200">
        <v>0</v>
      </c>
      <c r="AL89" s="158">
        <v>0</v>
      </c>
      <c r="AM89" s="200">
        <v>0</v>
      </c>
      <c r="AO89" s="200">
        <v>0</v>
      </c>
      <c r="AP89" s="158">
        <v>0</v>
      </c>
      <c r="AQ89" s="200">
        <v>0</v>
      </c>
      <c r="AS89" s="200">
        <v>0</v>
      </c>
      <c r="AT89" s="158">
        <v>0</v>
      </c>
      <c r="AU89" s="200">
        <v>0</v>
      </c>
    </row>
    <row r="90" spans="2:47" x14ac:dyDescent="0.25">
      <c r="B90" s="139">
        <v>1260</v>
      </c>
      <c r="C90" s="193"/>
      <c r="D90" s="199" t="s">
        <v>33</v>
      </c>
      <c r="E90" s="160">
        <f t="shared" si="137"/>
        <v>0</v>
      </c>
      <c r="F90" s="158">
        <f t="shared" si="137"/>
        <v>0</v>
      </c>
      <c r="G90" s="200">
        <f t="shared" si="137"/>
        <v>0</v>
      </c>
      <c r="I90" s="200">
        <v>0</v>
      </c>
      <c r="J90" s="158">
        <v>0</v>
      </c>
      <c r="K90" s="200">
        <v>0</v>
      </c>
      <c r="M90" s="200">
        <v>0</v>
      </c>
      <c r="N90" s="158">
        <v>0</v>
      </c>
      <c r="O90" s="200">
        <v>0</v>
      </c>
      <c r="Q90" s="200">
        <v>0</v>
      </c>
      <c r="R90" s="158">
        <v>0</v>
      </c>
      <c r="S90" s="200">
        <v>0</v>
      </c>
      <c r="U90" s="200">
        <v>0</v>
      </c>
      <c r="V90" s="158">
        <v>0</v>
      </c>
      <c r="W90" s="200">
        <v>0</v>
      </c>
      <c r="Y90" s="200">
        <v>0</v>
      </c>
      <c r="Z90" s="158">
        <v>0</v>
      </c>
      <c r="AA90" s="200">
        <v>0</v>
      </c>
      <c r="AC90" s="200">
        <v>0</v>
      </c>
      <c r="AD90" s="158">
        <v>0</v>
      </c>
      <c r="AE90" s="200">
        <v>0</v>
      </c>
      <c r="AG90" s="200">
        <v>0</v>
      </c>
      <c r="AH90" s="158">
        <v>0</v>
      </c>
      <c r="AI90" s="200">
        <v>0</v>
      </c>
      <c r="AK90" s="200">
        <v>0</v>
      </c>
      <c r="AL90" s="158">
        <v>0</v>
      </c>
      <c r="AM90" s="200">
        <v>0</v>
      </c>
      <c r="AO90" s="200">
        <v>0</v>
      </c>
      <c r="AP90" s="158">
        <v>0</v>
      </c>
      <c r="AQ90" s="200">
        <v>0</v>
      </c>
      <c r="AS90" s="200">
        <v>0</v>
      </c>
      <c r="AT90" s="158">
        <v>0</v>
      </c>
      <c r="AU90" s="200">
        <v>0</v>
      </c>
    </row>
    <row r="91" spans="2:47" x14ac:dyDescent="0.25">
      <c r="B91" s="139">
        <v>1270</v>
      </c>
      <c r="C91" s="193"/>
      <c r="D91" s="199" t="s">
        <v>35</v>
      </c>
      <c r="E91" s="160">
        <f t="shared" si="137"/>
        <v>0</v>
      </c>
      <c r="F91" s="158">
        <f t="shared" si="137"/>
        <v>0</v>
      </c>
      <c r="G91" s="200">
        <f t="shared" si="137"/>
        <v>0</v>
      </c>
      <c r="I91" s="200">
        <v>0</v>
      </c>
      <c r="J91" s="158">
        <v>0</v>
      </c>
      <c r="K91" s="200">
        <v>0</v>
      </c>
      <c r="M91" s="200">
        <v>0</v>
      </c>
      <c r="N91" s="158">
        <v>0</v>
      </c>
      <c r="O91" s="200">
        <v>0</v>
      </c>
      <c r="Q91" s="200">
        <v>0</v>
      </c>
      <c r="R91" s="158">
        <v>0</v>
      </c>
      <c r="S91" s="200">
        <v>0</v>
      </c>
      <c r="U91" s="200">
        <v>0</v>
      </c>
      <c r="V91" s="158">
        <v>0</v>
      </c>
      <c r="W91" s="200">
        <v>0</v>
      </c>
      <c r="Y91" s="200">
        <v>0</v>
      </c>
      <c r="Z91" s="158">
        <v>0</v>
      </c>
      <c r="AA91" s="200">
        <v>0</v>
      </c>
      <c r="AC91" s="200">
        <v>0</v>
      </c>
      <c r="AD91" s="158">
        <v>0</v>
      </c>
      <c r="AE91" s="200">
        <v>0</v>
      </c>
      <c r="AG91" s="200">
        <v>0</v>
      </c>
      <c r="AH91" s="158">
        <v>0</v>
      </c>
      <c r="AI91" s="200">
        <v>0</v>
      </c>
      <c r="AK91" s="200">
        <v>0</v>
      </c>
      <c r="AL91" s="158">
        <v>0</v>
      </c>
      <c r="AM91" s="200">
        <v>0</v>
      </c>
      <c r="AO91" s="200">
        <v>0</v>
      </c>
      <c r="AP91" s="158">
        <v>0</v>
      </c>
      <c r="AQ91" s="200">
        <v>0</v>
      </c>
      <c r="AS91" s="200">
        <v>0</v>
      </c>
      <c r="AT91" s="158">
        <v>0</v>
      </c>
      <c r="AU91" s="200">
        <v>0</v>
      </c>
    </row>
    <row r="92" spans="2:47" x14ac:dyDescent="0.25">
      <c r="B92" s="139">
        <v>1280</v>
      </c>
      <c r="C92" s="193"/>
      <c r="D92" s="199" t="s">
        <v>37</v>
      </c>
      <c r="E92" s="160">
        <f t="shared" si="137"/>
        <v>0</v>
      </c>
      <c r="F92" s="158">
        <f t="shared" si="137"/>
        <v>0</v>
      </c>
      <c r="G92" s="200">
        <f t="shared" si="137"/>
        <v>0</v>
      </c>
      <c r="I92" s="200">
        <v>0</v>
      </c>
      <c r="J92" s="158">
        <v>0</v>
      </c>
      <c r="K92" s="200">
        <v>0</v>
      </c>
      <c r="M92" s="200">
        <v>0</v>
      </c>
      <c r="N92" s="158">
        <v>0</v>
      </c>
      <c r="O92" s="200">
        <v>0</v>
      </c>
      <c r="Q92" s="200">
        <v>0</v>
      </c>
      <c r="R92" s="158">
        <v>0</v>
      </c>
      <c r="S92" s="200">
        <v>0</v>
      </c>
      <c r="U92" s="200">
        <v>0</v>
      </c>
      <c r="V92" s="158">
        <v>0</v>
      </c>
      <c r="W92" s="200">
        <v>0</v>
      </c>
      <c r="Y92" s="200">
        <v>0</v>
      </c>
      <c r="Z92" s="158">
        <v>0</v>
      </c>
      <c r="AA92" s="200">
        <v>0</v>
      </c>
      <c r="AC92" s="200">
        <v>0</v>
      </c>
      <c r="AD92" s="158">
        <v>0</v>
      </c>
      <c r="AE92" s="200">
        <v>0</v>
      </c>
      <c r="AG92" s="200">
        <v>0</v>
      </c>
      <c r="AH92" s="158">
        <v>0</v>
      </c>
      <c r="AI92" s="200">
        <v>0</v>
      </c>
      <c r="AK92" s="200">
        <v>0</v>
      </c>
      <c r="AL92" s="158">
        <v>0</v>
      </c>
      <c r="AM92" s="200">
        <v>0</v>
      </c>
      <c r="AO92" s="200">
        <v>0</v>
      </c>
      <c r="AP92" s="158">
        <v>0</v>
      </c>
      <c r="AQ92" s="200">
        <v>0</v>
      </c>
      <c r="AS92" s="200">
        <v>0</v>
      </c>
      <c r="AT92" s="158">
        <v>0</v>
      </c>
      <c r="AU92" s="200">
        <v>0</v>
      </c>
    </row>
    <row r="93" spans="2:47" x14ac:dyDescent="0.25">
      <c r="B93" s="139">
        <v>1290</v>
      </c>
      <c r="C93" s="193"/>
      <c r="D93" s="199" t="s">
        <v>38</v>
      </c>
      <c r="E93" s="160">
        <f t="shared" si="137"/>
        <v>0</v>
      </c>
      <c r="F93" s="158">
        <f t="shared" si="137"/>
        <v>0</v>
      </c>
      <c r="G93" s="200">
        <f t="shared" si="137"/>
        <v>0</v>
      </c>
      <c r="I93" s="200">
        <v>0</v>
      </c>
      <c r="J93" s="158">
        <v>0</v>
      </c>
      <c r="K93" s="200">
        <v>0</v>
      </c>
      <c r="M93" s="200">
        <v>0</v>
      </c>
      <c r="N93" s="158">
        <v>0</v>
      </c>
      <c r="O93" s="200">
        <v>0</v>
      </c>
      <c r="Q93" s="200">
        <v>0</v>
      </c>
      <c r="R93" s="158">
        <v>0</v>
      </c>
      <c r="S93" s="200">
        <v>0</v>
      </c>
      <c r="U93" s="200">
        <v>0</v>
      </c>
      <c r="V93" s="158">
        <v>0</v>
      </c>
      <c r="W93" s="200">
        <v>0</v>
      </c>
      <c r="Y93" s="200">
        <v>0</v>
      </c>
      <c r="Z93" s="158">
        <v>0</v>
      </c>
      <c r="AA93" s="200">
        <v>0</v>
      </c>
      <c r="AC93" s="200">
        <v>0</v>
      </c>
      <c r="AD93" s="158">
        <v>0</v>
      </c>
      <c r="AE93" s="200">
        <v>0</v>
      </c>
      <c r="AG93" s="200">
        <v>0</v>
      </c>
      <c r="AH93" s="158">
        <v>0</v>
      </c>
      <c r="AI93" s="200">
        <v>0</v>
      </c>
      <c r="AK93" s="200">
        <v>0</v>
      </c>
      <c r="AL93" s="158">
        <v>0</v>
      </c>
      <c r="AM93" s="200">
        <v>0</v>
      </c>
      <c r="AO93" s="200">
        <v>0</v>
      </c>
      <c r="AP93" s="158">
        <v>0</v>
      </c>
      <c r="AQ93" s="200">
        <v>0</v>
      </c>
      <c r="AS93" s="200">
        <v>0</v>
      </c>
      <c r="AT93" s="158">
        <v>0</v>
      </c>
      <c r="AU93" s="200">
        <v>0</v>
      </c>
    </row>
    <row r="94" spans="2:47" x14ac:dyDescent="0.25">
      <c r="B94" s="139"/>
      <c r="C94" s="193"/>
      <c r="D94" s="199"/>
      <c r="E94" s="160"/>
      <c r="F94" s="158"/>
      <c r="G94" s="200"/>
      <c r="I94" s="200"/>
      <c r="J94" s="158"/>
      <c r="K94" s="200"/>
      <c r="M94" s="200"/>
      <c r="N94" s="158"/>
      <c r="O94" s="200"/>
      <c r="Q94" s="200"/>
      <c r="R94" s="158"/>
      <c r="S94" s="200"/>
      <c r="U94" s="200"/>
      <c r="V94" s="158"/>
      <c r="W94" s="200"/>
      <c r="Y94" s="200"/>
      <c r="Z94" s="158"/>
      <c r="AA94" s="200"/>
      <c r="AC94" s="200"/>
      <c r="AD94" s="158"/>
      <c r="AE94" s="200"/>
      <c r="AG94" s="200"/>
      <c r="AH94" s="158"/>
      <c r="AI94" s="200"/>
      <c r="AK94" s="200"/>
      <c r="AL94" s="158"/>
      <c r="AM94" s="200"/>
      <c r="AO94" s="200"/>
      <c r="AP94" s="158"/>
      <c r="AQ94" s="200"/>
      <c r="AS94" s="200"/>
      <c r="AT94" s="158"/>
      <c r="AU94" s="200"/>
    </row>
    <row r="95" spans="2:47" x14ac:dyDescent="0.25">
      <c r="B95" s="139">
        <v>1200</v>
      </c>
      <c r="C95" s="193"/>
      <c r="D95" s="201" t="s">
        <v>40</v>
      </c>
      <c r="E95" s="177">
        <f>SUM(E85:E93)</f>
        <v>0</v>
      </c>
      <c r="F95" s="176">
        <f>SUM(F85:F93)</f>
        <v>0</v>
      </c>
      <c r="G95" s="203">
        <f>SUM(G85:G93)</f>
        <v>0</v>
      </c>
      <c r="I95" s="203">
        <f t="shared" ref="I95:K95" si="138">SUM(I85:I93)</f>
        <v>0</v>
      </c>
      <c r="J95" s="176">
        <f t="shared" si="138"/>
        <v>0</v>
      </c>
      <c r="K95" s="203">
        <f t="shared" si="138"/>
        <v>0</v>
      </c>
      <c r="M95" s="203">
        <f t="shared" ref="M95:O95" si="139">SUM(M85:M93)</f>
        <v>0</v>
      </c>
      <c r="N95" s="176">
        <f t="shared" si="139"/>
        <v>0</v>
      </c>
      <c r="O95" s="203">
        <f t="shared" si="139"/>
        <v>0</v>
      </c>
      <c r="Q95" s="203">
        <f t="shared" ref="Q95:S95" si="140">SUM(Q85:Q93)</f>
        <v>0</v>
      </c>
      <c r="R95" s="176">
        <f t="shared" si="140"/>
        <v>0</v>
      </c>
      <c r="S95" s="203">
        <f t="shared" si="140"/>
        <v>0</v>
      </c>
      <c r="U95" s="203">
        <f t="shared" ref="U95:W95" si="141">SUM(U85:U93)</f>
        <v>0</v>
      </c>
      <c r="V95" s="176">
        <f t="shared" si="141"/>
        <v>0</v>
      </c>
      <c r="W95" s="203">
        <f t="shared" si="141"/>
        <v>0</v>
      </c>
      <c r="Y95" s="203">
        <f t="shared" ref="Y95:AA95" si="142">SUM(Y85:Y93)</f>
        <v>0</v>
      </c>
      <c r="Z95" s="176">
        <f t="shared" si="142"/>
        <v>0</v>
      </c>
      <c r="AA95" s="203">
        <f t="shared" si="142"/>
        <v>0</v>
      </c>
      <c r="AC95" s="203">
        <f t="shared" ref="AC95:AE95" si="143">SUM(AC85:AC93)</f>
        <v>0</v>
      </c>
      <c r="AD95" s="176">
        <f t="shared" si="143"/>
        <v>0</v>
      </c>
      <c r="AE95" s="203">
        <f t="shared" si="143"/>
        <v>0</v>
      </c>
      <c r="AG95" s="203">
        <f t="shared" ref="AG95:AI95" si="144">SUM(AG85:AG93)</f>
        <v>0</v>
      </c>
      <c r="AH95" s="176">
        <f t="shared" si="144"/>
        <v>0</v>
      </c>
      <c r="AI95" s="203">
        <f t="shared" si="144"/>
        <v>0</v>
      </c>
      <c r="AK95" s="203">
        <f t="shared" ref="AK95:AM95" si="145">SUM(AK85:AK93)</f>
        <v>0</v>
      </c>
      <c r="AL95" s="176">
        <f t="shared" si="145"/>
        <v>0</v>
      </c>
      <c r="AM95" s="203">
        <f t="shared" si="145"/>
        <v>0</v>
      </c>
      <c r="AO95" s="203">
        <f t="shared" ref="AO95:AQ95" si="146">SUM(AO85:AO93)</f>
        <v>0</v>
      </c>
      <c r="AP95" s="176">
        <f t="shared" si="146"/>
        <v>0</v>
      </c>
      <c r="AQ95" s="203">
        <f t="shared" si="146"/>
        <v>0</v>
      </c>
      <c r="AS95" s="203">
        <f t="shared" ref="AS95:AU95" si="147">SUM(AS85:AS93)</f>
        <v>0</v>
      </c>
      <c r="AT95" s="176">
        <f t="shared" si="147"/>
        <v>0</v>
      </c>
      <c r="AU95" s="203">
        <f t="shared" si="147"/>
        <v>0</v>
      </c>
    </row>
    <row r="96" spans="2:47" x14ac:dyDescent="0.25">
      <c r="B96" s="139"/>
      <c r="C96" s="193"/>
      <c r="D96" s="194"/>
      <c r="E96" s="152"/>
      <c r="F96" s="149"/>
      <c r="G96" s="204"/>
      <c r="I96" s="204"/>
      <c r="J96" s="149"/>
      <c r="K96" s="204"/>
      <c r="M96" s="204"/>
      <c r="N96" s="149"/>
      <c r="O96" s="204"/>
      <c r="Q96" s="204"/>
      <c r="R96" s="149"/>
      <c r="S96" s="204"/>
      <c r="U96" s="204"/>
      <c r="V96" s="149"/>
      <c r="W96" s="204"/>
      <c r="Y96" s="204"/>
      <c r="Z96" s="149"/>
      <c r="AA96" s="204"/>
      <c r="AC96" s="204"/>
      <c r="AD96" s="149"/>
      <c r="AE96" s="204"/>
      <c r="AG96" s="204"/>
      <c r="AH96" s="149"/>
      <c r="AI96" s="204"/>
      <c r="AK96" s="204"/>
      <c r="AL96" s="149"/>
      <c r="AM96" s="204"/>
      <c r="AO96" s="204"/>
      <c r="AP96" s="149"/>
      <c r="AQ96" s="204"/>
      <c r="AS96" s="204"/>
      <c r="AT96" s="149"/>
      <c r="AU96" s="204"/>
    </row>
    <row r="97" spans="2:47" x14ac:dyDescent="0.25">
      <c r="B97" s="139">
        <v>1000</v>
      </c>
      <c r="C97" s="193"/>
      <c r="D97" s="194" t="s">
        <v>42</v>
      </c>
      <c r="E97" s="152">
        <f>+E95+E82</f>
        <v>0</v>
      </c>
      <c r="F97" s="149">
        <f>+F95+F82</f>
        <v>0</v>
      </c>
      <c r="G97" s="204">
        <f>+G95+G82</f>
        <v>0</v>
      </c>
      <c r="I97" s="204">
        <f t="shared" ref="I97:K97" si="148">+I95+I82</f>
        <v>0</v>
      </c>
      <c r="J97" s="149">
        <f t="shared" si="148"/>
        <v>0</v>
      </c>
      <c r="K97" s="204">
        <f t="shared" si="148"/>
        <v>0</v>
      </c>
      <c r="M97" s="204">
        <f t="shared" ref="M97:O97" si="149">+M95+M82</f>
        <v>0</v>
      </c>
      <c r="N97" s="149">
        <f t="shared" si="149"/>
        <v>0</v>
      </c>
      <c r="O97" s="204">
        <f t="shared" si="149"/>
        <v>0</v>
      </c>
      <c r="Q97" s="204">
        <f t="shared" ref="Q97:S97" si="150">+Q95+Q82</f>
        <v>0</v>
      </c>
      <c r="R97" s="149">
        <f t="shared" si="150"/>
        <v>0</v>
      </c>
      <c r="S97" s="204">
        <f t="shared" si="150"/>
        <v>0</v>
      </c>
      <c r="U97" s="204">
        <f t="shared" ref="U97:W97" si="151">+U95+U82</f>
        <v>0</v>
      </c>
      <c r="V97" s="149">
        <f t="shared" si="151"/>
        <v>0</v>
      </c>
      <c r="W97" s="204">
        <f t="shared" si="151"/>
        <v>0</v>
      </c>
      <c r="Y97" s="204">
        <f t="shared" ref="Y97:AA97" si="152">+Y95+Y82</f>
        <v>0</v>
      </c>
      <c r="Z97" s="149">
        <f t="shared" si="152"/>
        <v>0</v>
      </c>
      <c r="AA97" s="204">
        <f t="shared" si="152"/>
        <v>0</v>
      </c>
      <c r="AC97" s="204">
        <f t="shared" ref="AC97:AE97" si="153">+AC95+AC82</f>
        <v>0</v>
      </c>
      <c r="AD97" s="149">
        <f t="shared" si="153"/>
        <v>0</v>
      </c>
      <c r="AE97" s="204">
        <f t="shared" si="153"/>
        <v>0</v>
      </c>
      <c r="AG97" s="204">
        <f t="shared" ref="AG97:AI97" si="154">+AG95+AG82</f>
        <v>0</v>
      </c>
      <c r="AH97" s="149">
        <f t="shared" si="154"/>
        <v>0</v>
      </c>
      <c r="AI97" s="204">
        <f t="shared" si="154"/>
        <v>0</v>
      </c>
      <c r="AK97" s="204">
        <f t="shared" ref="AK97:AM97" si="155">+AK95+AK82</f>
        <v>0</v>
      </c>
      <c r="AL97" s="149">
        <f t="shared" si="155"/>
        <v>0</v>
      </c>
      <c r="AM97" s="204">
        <f t="shared" si="155"/>
        <v>0</v>
      </c>
      <c r="AO97" s="204">
        <f t="shared" ref="AO97:AQ97" si="156">+AO95+AO82</f>
        <v>0</v>
      </c>
      <c r="AP97" s="149">
        <f t="shared" si="156"/>
        <v>0</v>
      </c>
      <c r="AQ97" s="204">
        <f t="shared" si="156"/>
        <v>0</v>
      </c>
      <c r="AS97" s="204">
        <f t="shared" ref="AS97:AU97" si="157">+AS95+AS82</f>
        <v>0</v>
      </c>
      <c r="AT97" s="149">
        <f t="shared" si="157"/>
        <v>0</v>
      </c>
      <c r="AU97" s="204">
        <f t="shared" si="157"/>
        <v>0</v>
      </c>
    </row>
    <row r="98" spans="2:47" x14ac:dyDescent="0.25">
      <c r="B98" s="182"/>
      <c r="C98" s="205"/>
      <c r="D98" s="206"/>
      <c r="E98" s="207"/>
      <c r="F98" s="208"/>
      <c r="G98" s="209"/>
      <c r="I98" s="209"/>
      <c r="J98" s="208"/>
      <c r="K98" s="209"/>
      <c r="M98" s="209"/>
      <c r="N98" s="208"/>
      <c r="O98" s="209"/>
      <c r="Q98" s="209"/>
      <c r="R98" s="208"/>
      <c r="S98" s="209"/>
      <c r="U98" s="209"/>
      <c r="V98" s="208"/>
      <c r="W98" s="209"/>
      <c r="Y98" s="209"/>
      <c r="Z98" s="208"/>
      <c r="AA98" s="209"/>
      <c r="AC98" s="209"/>
      <c r="AD98" s="208"/>
      <c r="AE98" s="209"/>
      <c r="AG98" s="209"/>
      <c r="AH98" s="208"/>
      <c r="AI98" s="209"/>
      <c r="AK98" s="209"/>
      <c r="AL98" s="208"/>
      <c r="AM98" s="209"/>
      <c r="AO98" s="209"/>
      <c r="AP98" s="208"/>
      <c r="AQ98" s="209"/>
      <c r="AS98" s="209"/>
      <c r="AT98" s="208"/>
      <c r="AU98" s="209"/>
    </row>
    <row r="99" spans="2:47" x14ac:dyDescent="0.25">
      <c r="B99" s="133"/>
      <c r="C99" s="145" t="s">
        <v>2</v>
      </c>
      <c r="D99" s="198"/>
      <c r="E99" s="190"/>
      <c r="F99" s="191"/>
      <c r="G99" s="191"/>
      <c r="I99" s="356"/>
      <c r="J99" s="191"/>
      <c r="K99" s="191"/>
      <c r="M99" s="356"/>
      <c r="N99" s="191"/>
      <c r="O99" s="191"/>
      <c r="Q99" s="356"/>
      <c r="R99" s="191"/>
      <c r="S99" s="191"/>
      <c r="U99" s="356"/>
      <c r="V99" s="191"/>
      <c r="W99" s="191"/>
      <c r="Y99" s="356"/>
      <c r="Z99" s="191"/>
      <c r="AA99" s="191"/>
      <c r="AC99" s="356"/>
      <c r="AD99" s="191"/>
      <c r="AE99" s="191"/>
      <c r="AG99" s="356"/>
      <c r="AH99" s="191"/>
      <c r="AI99" s="191"/>
      <c r="AK99" s="356"/>
      <c r="AL99" s="191"/>
      <c r="AM99" s="191"/>
      <c r="AO99" s="356"/>
      <c r="AP99" s="191"/>
      <c r="AQ99" s="191"/>
      <c r="AS99" s="356"/>
      <c r="AT99" s="191"/>
      <c r="AU99" s="191"/>
    </row>
    <row r="100" spans="2:47" x14ac:dyDescent="0.25">
      <c r="B100" s="139"/>
      <c r="C100" s="193"/>
      <c r="D100" s="194"/>
      <c r="E100" s="210"/>
      <c r="F100" s="211"/>
      <c r="G100" s="211"/>
      <c r="I100" s="367"/>
      <c r="J100" s="211"/>
      <c r="K100" s="211"/>
      <c r="M100" s="367"/>
      <c r="N100" s="211"/>
      <c r="O100" s="211"/>
      <c r="Q100" s="367"/>
      <c r="R100" s="211"/>
      <c r="S100" s="211"/>
      <c r="U100" s="367"/>
      <c r="V100" s="211"/>
      <c r="W100" s="211"/>
      <c r="Y100" s="367"/>
      <c r="Z100" s="211"/>
      <c r="AA100" s="211"/>
      <c r="AC100" s="367"/>
      <c r="AD100" s="211"/>
      <c r="AE100" s="211"/>
      <c r="AG100" s="367"/>
      <c r="AH100" s="211"/>
      <c r="AI100" s="211"/>
      <c r="AK100" s="367"/>
      <c r="AL100" s="211"/>
      <c r="AM100" s="211"/>
      <c r="AO100" s="367"/>
      <c r="AP100" s="211"/>
      <c r="AQ100" s="211"/>
      <c r="AS100" s="367"/>
      <c r="AT100" s="211"/>
      <c r="AU100" s="211"/>
    </row>
    <row r="101" spans="2:47" x14ac:dyDescent="0.25">
      <c r="B101" s="139"/>
      <c r="C101" s="145" t="s">
        <v>4</v>
      </c>
      <c r="D101" s="198"/>
      <c r="E101" s="152"/>
      <c r="F101" s="149"/>
      <c r="G101" s="149"/>
      <c r="I101" s="204"/>
      <c r="J101" s="149"/>
      <c r="K101" s="149"/>
      <c r="M101" s="204"/>
      <c r="N101" s="149"/>
      <c r="O101" s="149"/>
      <c r="Q101" s="204"/>
      <c r="R101" s="149"/>
      <c r="S101" s="149"/>
      <c r="U101" s="204"/>
      <c r="V101" s="149"/>
      <c r="W101" s="149"/>
      <c r="Y101" s="204"/>
      <c r="Z101" s="149"/>
      <c r="AA101" s="149"/>
      <c r="AC101" s="204"/>
      <c r="AD101" s="149"/>
      <c r="AE101" s="149"/>
      <c r="AG101" s="204"/>
      <c r="AH101" s="149"/>
      <c r="AI101" s="149"/>
      <c r="AK101" s="204"/>
      <c r="AL101" s="149"/>
      <c r="AM101" s="149"/>
      <c r="AO101" s="204"/>
      <c r="AP101" s="149"/>
      <c r="AQ101" s="149"/>
      <c r="AS101" s="204"/>
      <c r="AT101" s="149"/>
      <c r="AU101" s="149"/>
    </row>
    <row r="102" spans="2:47" x14ac:dyDescent="0.25">
      <c r="B102" s="139">
        <v>2110</v>
      </c>
      <c r="C102" s="193"/>
      <c r="D102" s="199" t="s">
        <v>6</v>
      </c>
      <c r="E102" s="160">
        <f t="shared" ref="E102:G109" si="158">+I102+M102+Q102+U102+Y102+AC102+AG102+AK102+AO102+AS102</f>
        <v>0</v>
      </c>
      <c r="F102" s="158">
        <f t="shared" si="158"/>
        <v>0</v>
      </c>
      <c r="G102" s="158">
        <f t="shared" si="158"/>
        <v>0</v>
      </c>
      <c r="I102" s="200">
        <v>0</v>
      </c>
      <c r="J102" s="158">
        <v>0</v>
      </c>
      <c r="K102" s="158">
        <v>0</v>
      </c>
      <c r="M102" s="200">
        <v>0</v>
      </c>
      <c r="N102" s="158">
        <v>0</v>
      </c>
      <c r="O102" s="158">
        <v>0</v>
      </c>
      <c r="Q102" s="200">
        <v>0</v>
      </c>
      <c r="R102" s="158">
        <v>0</v>
      </c>
      <c r="S102" s="158">
        <v>0</v>
      </c>
      <c r="U102" s="200">
        <v>0</v>
      </c>
      <c r="V102" s="158">
        <v>0</v>
      </c>
      <c r="W102" s="158">
        <v>0</v>
      </c>
      <c r="Y102" s="200">
        <v>0</v>
      </c>
      <c r="Z102" s="158">
        <v>0</v>
      </c>
      <c r="AA102" s="158">
        <v>0</v>
      </c>
      <c r="AC102" s="200">
        <v>0</v>
      </c>
      <c r="AD102" s="158">
        <v>0</v>
      </c>
      <c r="AE102" s="158">
        <v>0</v>
      </c>
      <c r="AG102" s="200">
        <v>0</v>
      </c>
      <c r="AH102" s="158">
        <v>0</v>
      </c>
      <c r="AI102" s="158">
        <v>0</v>
      </c>
      <c r="AK102" s="200">
        <v>0</v>
      </c>
      <c r="AL102" s="158">
        <v>0</v>
      </c>
      <c r="AM102" s="158">
        <v>0</v>
      </c>
      <c r="AO102" s="200">
        <v>0</v>
      </c>
      <c r="AP102" s="158">
        <v>0</v>
      </c>
      <c r="AQ102" s="158">
        <v>0</v>
      </c>
      <c r="AS102" s="200">
        <v>0</v>
      </c>
      <c r="AT102" s="158">
        <v>0</v>
      </c>
      <c r="AU102" s="158">
        <v>0</v>
      </c>
    </row>
    <row r="103" spans="2:47" x14ac:dyDescent="0.25">
      <c r="B103" s="139">
        <v>2120</v>
      </c>
      <c r="C103" s="193"/>
      <c r="D103" s="199" t="s">
        <v>8</v>
      </c>
      <c r="E103" s="160">
        <f t="shared" si="158"/>
        <v>0</v>
      </c>
      <c r="F103" s="158">
        <f t="shared" si="158"/>
        <v>0</v>
      </c>
      <c r="G103" s="158">
        <f t="shared" si="158"/>
        <v>0</v>
      </c>
      <c r="I103" s="200">
        <v>0</v>
      </c>
      <c r="J103" s="158">
        <v>0</v>
      </c>
      <c r="K103" s="158">
        <v>0</v>
      </c>
      <c r="M103" s="200">
        <v>0</v>
      </c>
      <c r="N103" s="158">
        <v>0</v>
      </c>
      <c r="O103" s="158">
        <v>0</v>
      </c>
      <c r="Q103" s="200">
        <v>0</v>
      </c>
      <c r="R103" s="158">
        <v>0</v>
      </c>
      <c r="S103" s="158">
        <v>0</v>
      </c>
      <c r="U103" s="200">
        <v>0</v>
      </c>
      <c r="V103" s="158">
        <v>0</v>
      </c>
      <c r="W103" s="158">
        <v>0</v>
      </c>
      <c r="Y103" s="200">
        <v>0</v>
      </c>
      <c r="Z103" s="158">
        <v>0</v>
      </c>
      <c r="AA103" s="158">
        <v>0</v>
      </c>
      <c r="AC103" s="200">
        <v>0</v>
      </c>
      <c r="AD103" s="158">
        <v>0</v>
      </c>
      <c r="AE103" s="158">
        <v>0</v>
      </c>
      <c r="AG103" s="200">
        <v>0</v>
      </c>
      <c r="AH103" s="158">
        <v>0</v>
      </c>
      <c r="AI103" s="158">
        <v>0</v>
      </c>
      <c r="AK103" s="200">
        <v>0</v>
      </c>
      <c r="AL103" s="158">
        <v>0</v>
      </c>
      <c r="AM103" s="158">
        <v>0</v>
      </c>
      <c r="AO103" s="200">
        <v>0</v>
      </c>
      <c r="AP103" s="158">
        <v>0</v>
      </c>
      <c r="AQ103" s="158">
        <v>0</v>
      </c>
      <c r="AS103" s="200">
        <v>0</v>
      </c>
      <c r="AT103" s="158">
        <v>0</v>
      </c>
      <c r="AU103" s="158">
        <v>0</v>
      </c>
    </row>
    <row r="104" spans="2:47" x14ac:dyDescent="0.25">
      <c r="B104" s="139">
        <v>2130</v>
      </c>
      <c r="C104" s="193"/>
      <c r="D104" s="199" t="s">
        <v>10</v>
      </c>
      <c r="E104" s="160">
        <f t="shared" si="158"/>
        <v>0</v>
      </c>
      <c r="F104" s="158">
        <f t="shared" si="158"/>
        <v>0</v>
      </c>
      <c r="G104" s="158">
        <f t="shared" si="158"/>
        <v>0</v>
      </c>
      <c r="I104" s="200">
        <v>0</v>
      </c>
      <c r="J104" s="158">
        <v>0</v>
      </c>
      <c r="K104" s="158">
        <v>0</v>
      </c>
      <c r="M104" s="200">
        <v>0</v>
      </c>
      <c r="N104" s="158">
        <v>0</v>
      </c>
      <c r="O104" s="158">
        <v>0</v>
      </c>
      <c r="Q104" s="200">
        <v>0</v>
      </c>
      <c r="R104" s="158">
        <v>0</v>
      </c>
      <c r="S104" s="158">
        <v>0</v>
      </c>
      <c r="U104" s="200">
        <v>0</v>
      </c>
      <c r="V104" s="158">
        <v>0</v>
      </c>
      <c r="W104" s="158">
        <v>0</v>
      </c>
      <c r="Y104" s="200">
        <v>0</v>
      </c>
      <c r="Z104" s="158">
        <v>0</v>
      </c>
      <c r="AA104" s="158">
        <v>0</v>
      </c>
      <c r="AC104" s="200">
        <v>0</v>
      </c>
      <c r="AD104" s="158">
        <v>0</v>
      </c>
      <c r="AE104" s="158">
        <v>0</v>
      </c>
      <c r="AG104" s="200">
        <v>0</v>
      </c>
      <c r="AH104" s="158">
        <v>0</v>
      </c>
      <c r="AI104" s="158">
        <v>0</v>
      </c>
      <c r="AK104" s="200">
        <v>0</v>
      </c>
      <c r="AL104" s="158">
        <v>0</v>
      </c>
      <c r="AM104" s="158">
        <v>0</v>
      </c>
      <c r="AO104" s="200">
        <v>0</v>
      </c>
      <c r="AP104" s="158">
        <v>0</v>
      </c>
      <c r="AQ104" s="158">
        <v>0</v>
      </c>
      <c r="AS104" s="200">
        <v>0</v>
      </c>
      <c r="AT104" s="158">
        <v>0</v>
      </c>
      <c r="AU104" s="158">
        <v>0</v>
      </c>
    </row>
    <row r="105" spans="2:47" x14ac:dyDescent="0.25">
      <c r="B105" s="139">
        <v>2140</v>
      </c>
      <c r="C105" s="193"/>
      <c r="D105" s="199" t="s">
        <v>12</v>
      </c>
      <c r="E105" s="160">
        <f t="shared" si="158"/>
        <v>0</v>
      </c>
      <c r="F105" s="158">
        <f t="shared" si="158"/>
        <v>0</v>
      </c>
      <c r="G105" s="158">
        <f t="shared" si="158"/>
        <v>0</v>
      </c>
      <c r="I105" s="200">
        <v>0</v>
      </c>
      <c r="J105" s="158">
        <v>0</v>
      </c>
      <c r="K105" s="158">
        <v>0</v>
      </c>
      <c r="M105" s="200">
        <v>0</v>
      </c>
      <c r="N105" s="158">
        <v>0</v>
      </c>
      <c r="O105" s="158">
        <v>0</v>
      </c>
      <c r="Q105" s="200">
        <v>0</v>
      </c>
      <c r="R105" s="158">
        <v>0</v>
      </c>
      <c r="S105" s="158">
        <v>0</v>
      </c>
      <c r="U105" s="200">
        <v>0</v>
      </c>
      <c r="V105" s="158">
        <v>0</v>
      </c>
      <c r="W105" s="158">
        <v>0</v>
      </c>
      <c r="Y105" s="200">
        <v>0</v>
      </c>
      <c r="Z105" s="158">
        <v>0</v>
      </c>
      <c r="AA105" s="158">
        <v>0</v>
      </c>
      <c r="AC105" s="200">
        <v>0</v>
      </c>
      <c r="AD105" s="158">
        <v>0</v>
      </c>
      <c r="AE105" s="158">
        <v>0</v>
      </c>
      <c r="AG105" s="200">
        <v>0</v>
      </c>
      <c r="AH105" s="158">
        <v>0</v>
      </c>
      <c r="AI105" s="158">
        <v>0</v>
      </c>
      <c r="AK105" s="200">
        <v>0</v>
      </c>
      <c r="AL105" s="158">
        <v>0</v>
      </c>
      <c r="AM105" s="158">
        <v>0</v>
      </c>
      <c r="AO105" s="200">
        <v>0</v>
      </c>
      <c r="AP105" s="158">
        <v>0</v>
      </c>
      <c r="AQ105" s="158">
        <v>0</v>
      </c>
      <c r="AS105" s="200">
        <v>0</v>
      </c>
      <c r="AT105" s="158">
        <v>0</v>
      </c>
      <c r="AU105" s="158">
        <v>0</v>
      </c>
    </row>
    <row r="106" spans="2:47" x14ac:dyDescent="0.25">
      <c r="B106" s="139">
        <v>2150</v>
      </c>
      <c r="C106" s="193"/>
      <c r="D106" s="199" t="s">
        <v>14</v>
      </c>
      <c r="E106" s="160">
        <f t="shared" si="158"/>
        <v>0</v>
      </c>
      <c r="F106" s="158">
        <f t="shared" si="158"/>
        <v>0</v>
      </c>
      <c r="G106" s="158">
        <f t="shared" si="158"/>
        <v>0</v>
      </c>
      <c r="I106" s="200">
        <v>0</v>
      </c>
      <c r="J106" s="158">
        <v>0</v>
      </c>
      <c r="K106" s="158">
        <v>0</v>
      </c>
      <c r="M106" s="200">
        <v>0</v>
      </c>
      <c r="N106" s="158">
        <v>0</v>
      </c>
      <c r="O106" s="158">
        <v>0</v>
      </c>
      <c r="Q106" s="200">
        <v>0</v>
      </c>
      <c r="R106" s="158">
        <v>0</v>
      </c>
      <c r="S106" s="158">
        <v>0</v>
      </c>
      <c r="U106" s="200">
        <v>0</v>
      </c>
      <c r="V106" s="158">
        <v>0</v>
      </c>
      <c r="W106" s="158">
        <v>0</v>
      </c>
      <c r="Y106" s="200">
        <v>0</v>
      </c>
      <c r="Z106" s="158">
        <v>0</v>
      </c>
      <c r="AA106" s="158">
        <v>0</v>
      </c>
      <c r="AC106" s="200">
        <v>0</v>
      </c>
      <c r="AD106" s="158">
        <v>0</v>
      </c>
      <c r="AE106" s="158">
        <v>0</v>
      </c>
      <c r="AG106" s="200">
        <v>0</v>
      </c>
      <c r="AH106" s="158">
        <v>0</v>
      </c>
      <c r="AI106" s="158">
        <v>0</v>
      </c>
      <c r="AK106" s="200">
        <v>0</v>
      </c>
      <c r="AL106" s="158">
        <v>0</v>
      </c>
      <c r="AM106" s="158">
        <v>0</v>
      </c>
      <c r="AO106" s="200">
        <v>0</v>
      </c>
      <c r="AP106" s="158">
        <v>0</v>
      </c>
      <c r="AQ106" s="158">
        <v>0</v>
      </c>
      <c r="AS106" s="200">
        <v>0</v>
      </c>
      <c r="AT106" s="158">
        <v>0</v>
      </c>
      <c r="AU106" s="158">
        <v>0</v>
      </c>
    </row>
    <row r="107" spans="2:47" x14ac:dyDescent="0.25">
      <c r="B107" s="139">
        <v>2160</v>
      </c>
      <c r="C107" s="193"/>
      <c r="D107" s="199" t="s">
        <v>16</v>
      </c>
      <c r="E107" s="160">
        <f t="shared" si="158"/>
        <v>0</v>
      </c>
      <c r="F107" s="158">
        <f t="shared" si="158"/>
        <v>0</v>
      </c>
      <c r="G107" s="158">
        <f t="shared" si="158"/>
        <v>0</v>
      </c>
      <c r="I107" s="200">
        <v>0</v>
      </c>
      <c r="J107" s="158">
        <v>0</v>
      </c>
      <c r="K107" s="158">
        <v>0</v>
      </c>
      <c r="M107" s="200">
        <v>0</v>
      </c>
      <c r="N107" s="158">
        <v>0</v>
      </c>
      <c r="O107" s="158">
        <v>0</v>
      </c>
      <c r="Q107" s="200">
        <v>0</v>
      </c>
      <c r="R107" s="158">
        <v>0</v>
      </c>
      <c r="S107" s="158">
        <v>0</v>
      </c>
      <c r="U107" s="200">
        <v>0</v>
      </c>
      <c r="V107" s="158">
        <v>0</v>
      </c>
      <c r="W107" s="158">
        <v>0</v>
      </c>
      <c r="Y107" s="200">
        <v>0</v>
      </c>
      <c r="Z107" s="158">
        <v>0</v>
      </c>
      <c r="AA107" s="158">
        <v>0</v>
      </c>
      <c r="AC107" s="200">
        <v>0</v>
      </c>
      <c r="AD107" s="158">
        <v>0</v>
      </c>
      <c r="AE107" s="158">
        <v>0</v>
      </c>
      <c r="AG107" s="200">
        <v>0</v>
      </c>
      <c r="AH107" s="158">
        <v>0</v>
      </c>
      <c r="AI107" s="158">
        <v>0</v>
      </c>
      <c r="AK107" s="200">
        <v>0</v>
      </c>
      <c r="AL107" s="158">
        <v>0</v>
      </c>
      <c r="AM107" s="158">
        <v>0</v>
      </c>
      <c r="AO107" s="200">
        <v>0</v>
      </c>
      <c r="AP107" s="158">
        <v>0</v>
      </c>
      <c r="AQ107" s="158">
        <v>0</v>
      </c>
      <c r="AS107" s="200">
        <v>0</v>
      </c>
      <c r="AT107" s="158">
        <v>0</v>
      </c>
      <c r="AU107" s="158">
        <v>0</v>
      </c>
    </row>
    <row r="108" spans="2:47" x14ac:dyDescent="0.25">
      <c r="B108" s="139">
        <v>2170</v>
      </c>
      <c r="C108" s="193"/>
      <c r="D108" s="199" t="s">
        <v>18</v>
      </c>
      <c r="E108" s="160">
        <f t="shared" si="158"/>
        <v>0</v>
      </c>
      <c r="F108" s="158">
        <f t="shared" si="158"/>
        <v>0</v>
      </c>
      <c r="G108" s="158">
        <f t="shared" si="158"/>
        <v>0</v>
      </c>
      <c r="I108" s="200">
        <v>0</v>
      </c>
      <c r="J108" s="158">
        <v>0</v>
      </c>
      <c r="K108" s="158">
        <v>0</v>
      </c>
      <c r="M108" s="200">
        <v>0</v>
      </c>
      <c r="N108" s="158">
        <v>0</v>
      </c>
      <c r="O108" s="158">
        <v>0</v>
      </c>
      <c r="Q108" s="200">
        <v>0</v>
      </c>
      <c r="R108" s="158">
        <v>0</v>
      </c>
      <c r="S108" s="158">
        <v>0</v>
      </c>
      <c r="U108" s="200">
        <v>0</v>
      </c>
      <c r="V108" s="158">
        <v>0</v>
      </c>
      <c r="W108" s="158">
        <v>0</v>
      </c>
      <c r="Y108" s="200">
        <v>0</v>
      </c>
      <c r="Z108" s="158">
        <v>0</v>
      </c>
      <c r="AA108" s="158">
        <v>0</v>
      </c>
      <c r="AC108" s="200">
        <v>0</v>
      </c>
      <c r="AD108" s="158">
        <v>0</v>
      </c>
      <c r="AE108" s="158">
        <v>0</v>
      </c>
      <c r="AG108" s="200">
        <v>0</v>
      </c>
      <c r="AH108" s="158">
        <v>0</v>
      </c>
      <c r="AI108" s="158">
        <v>0</v>
      </c>
      <c r="AK108" s="200">
        <v>0</v>
      </c>
      <c r="AL108" s="158">
        <v>0</v>
      </c>
      <c r="AM108" s="158">
        <v>0</v>
      </c>
      <c r="AO108" s="200">
        <v>0</v>
      </c>
      <c r="AP108" s="158">
        <v>0</v>
      </c>
      <c r="AQ108" s="158">
        <v>0</v>
      </c>
      <c r="AS108" s="200">
        <v>0</v>
      </c>
      <c r="AT108" s="158">
        <v>0</v>
      </c>
      <c r="AU108" s="158">
        <v>0</v>
      </c>
    </row>
    <row r="109" spans="2:47" x14ac:dyDescent="0.25">
      <c r="B109" s="139">
        <v>2190</v>
      </c>
      <c r="C109" s="193"/>
      <c r="D109" s="199" t="s">
        <v>19</v>
      </c>
      <c r="E109" s="160">
        <f t="shared" si="158"/>
        <v>0</v>
      </c>
      <c r="F109" s="158">
        <f t="shared" si="158"/>
        <v>0</v>
      </c>
      <c r="G109" s="158">
        <f t="shared" si="158"/>
        <v>0</v>
      </c>
      <c r="I109" s="200">
        <v>0</v>
      </c>
      <c r="J109" s="158">
        <v>0</v>
      </c>
      <c r="K109" s="158">
        <v>0</v>
      </c>
      <c r="M109" s="200">
        <v>0</v>
      </c>
      <c r="N109" s="158">
        <v>0</v>
      </c>
      <c r="O109" s="158">
        <v>0</v>
      </c>
      <c r="Q109" s="200">
        <v>0</v>
      </c>
      <c r="R109" s="158">
        <v>0</v>
      </c>
      <c r="S109" s="158">
        <v>0</v>
      </c>
      <c r="U109" s="200">
        <v>0</v>
      </c>
      <c r="V109" s="158">
        <v>0</v>
      </c>
      <c r="W109" s="158">
        <v>0</v>
      </c>
      <c r="Y109" s="200">
        <v>0</v>
      </c>
      <c r="Z109" s="158">
        <v>0</v>
      </c>
      <c r="AA109" s="158">
        <v>0</v>
      </c>
      <c r="AC109" s="200">
        <v>0</v>
      </c>
      <c r="AD109" s="158">
        <v>0</v>
      </c>
      <c r="AE109" s="158">
        <v>0</v>
      </c>
      <c r="AG109" s="200">
        <v>0</v>
      </c>
      <c r="AH109" s="158">
        <v>0</v>
      </c>
      <c r="AI109" s="158">
        <v>0</v>
      </c>
      <c r="AK109" s="200">
        <v>0</v>
      </c>
      <c r="AL109" s="158">
        <v>0</v>
      </c>
      <c r="AM109" s="158">
        <v>0</v>
      </c>
      <c r="AO109" s="200">
        <v>0</v>
      </c>
      <c r="AP109" s="158">
        <v>0</v>
      </c>
      <c r="AQ109" s="158">
        <v>0</v>
      </c>
      <c r="AS109" s="200">
        <v>0</v>
      </c>
      <c r="AT109" s="158">
        <v>0</v>
      </c>
      <c r="AU109" s="158">
        <v>0</v>
      </c>
    </row>
    <row r="110" spans="2:47" x14ac:dyDescent="0.25">
      <c r="B110" s="139"/>
      <c r="C110" s="193"/>
      <c r="D110" s="199"/>
      <c r="E110" s="152"/>
      <c r="F110" s="149"/>
      <c r="G110" s="149"/>
      <c r="I110" s="204"/>
      <c r="J110" s="149"/>
      <c r="K110" s="149"/>
      <c r="M110" s="204"/>
      <c r="N110" s="149"/>
      <c r="O110" s="149"/>
      <c r="Q110" s="204"/>
      <c r="R110" s="149"/>
      <c r="S110" s="149"/>
      <c r="U110" s="204"/>
      <c r="V110" s="149"/>
      <c r="W110" s="149"/>
      <c r="Y110" s="204"/>
      <c r="Z110" s="149"/>
      <c r="AA110" s="149"/>
      <c r="AC110" s="204"/>
      <c r="AD110" s="149"/>
      <c r="AE110" s="149"/>
      <c r="AG110" s="204"/>
      <c r="AH110" s="149"/>
      <c r="AI110" s="149"/>
      <c r="AK110" s="204"/>
      <c r="AL110" s="149"/>
      <c r="AM110" s="149"/>
      <c r="AO110" s="204"/>
      <c r="AP110" s="149"/>
      <c r="AQ110" s="149"/>
      <c r="AS110" s="204"/>
      <c r="AT110" s="149"/>
      <c r="AU110" s="149"/>
    </row>
    <row r="111" spans="2:47" x14ac:dyDescent="0.25">
      <c r="B111" s="139">
        <v>2100</v>
      </c>
      <c r="C111" s="193"/>
      <c r="D111" s="201" t="s">
        <v>21</v>
      </c>
      <c r="E111" s="177">
        <f>SUM(E102:E109)</f>
        <v>0</v>
      </c>
      <c r="F111" s="176">
        <f>SUM(F102:F109)</f>
        <v>0</v>
      </c>
      <c r="G111" s="176">
        <f>SUM(G102:G109)</f>
        <v>0</v>
      </c>
      <c r="I111" s="203">
        <f t="shared" ref="I111:K111" si="159">SUM(I102:I109)</f>
        <v>0</v>
      </c>
      <c r="J111" s="176">
        <f t="shared" si="159"/>
        <v>0</v>
      </c>
      <c r="K111" s="176">
        <f t="shared" si="159"/>
        <v>0</v>
      </c>
      <c r="M111" s="203">
        <f t="shared" ref="M111:O111" si="160">SUM(M102:M109)</f>
        <v>0</v>
      </c>
      <c r="N111" s="176">
        <f t="shared" si="160"/>
        <v>0</v>
      </c>
      <c r="O111" s="176">
        <f t="shared" si="160"/>
        <v>0</v>
      </c>
      <c r="Q111" s="203">
        <f t="shared" ref="Q111:S111" si="161">SUM(Q102:Q109)</f>
        <v>0</v>
      </c>
      <c r="R111" s="176">
        <f t="shared" si="161"/>
        <v>0</v>
      </c>
      <c r="S111" s="176">
        <f t="shared" si="161"/>
        <v>0</v>
      </c>
      <c r="U111" s="203">
        <f t="shared" ref="U111:W111" si="162">SUM(U102:U109)</f>
        <v>0</v>
      </c>
      <c r="V111" s="176">
        <f t="shared" si="162"/>
        <v>0</v>
      </c>
      <c r="W111" s="176">
        <f t="shared" si="162"/>
        <v>0</v>
      </c>
      <c r="Y111" s="203">
        <f t="shared" ref="Y111:AA111" si="163">SUM(Y102:Y109)</f>
        <v>0</v>
      </c>
      <c r="Z111" s="176">
        <f t="shared" si="163"/>
        <v>0</v>
      </c>
      <c r="AA111" s="176">
        <f t="shared" si="163"/>
        <v>0</v>
      </c>
      <c r="AC111" s="203">
        <f t="shared" ref="AC111:AE111" si="164">SUM(AC102:AC109)</f>
        <v>0</v>
      </c>
      <c r="AD111" s="176">
        <f t="shared" si="164"/>
        <v>0</v>
      </c>
      <c r="AE111" s="176">
        <f t="shared" si="164"/>
        <v>0</v>
      </c>
      <c r="AG111" s="203">
        <f t="shared" ref="AG111:AI111" si="165">SUM(AG102:AG109)</f>
        <v>0</v>
      </c>
      <c r="AH111" s="176">
        <f t="shared" si="165"/>
        <v>0</v>
      </c>
      <c r="AI111" s="176">
        <f t="shared" si="165"/>
        <v>0</v>
      </c>
      <c r="AK111" s="203">
        <f t="shared" ref="AK111:AM111" si="166">SUM(AK102:AK109)</f>
        <v>0</v>
      </c>
      <c r="AL111" s="176">
        <f t="shared" si="166"/>
        <v>0</v>
      </c>
      <c r="AM111" s="176">
        <f t="shared" si="166"/>
        <v>0</v>
      </c>
      <c r="AO111" s="203">
        <f t="shared" ref="AO111:AQ111" si="167">SUM(AO102:AO109)</f>
        <v>0</v>
      </c>
      <c r="AP111" s="176">
        <f t="shared" si="167"/>
        <v>0</v>
      </c>
      <c r="AQ111" s="176">
        <f t="shared" si="167"/>
        <v>0</v>
      </c>
      <c r="AS111" s="203">
        <f t="shared" ref="AS111:AU111" si="168">SUM(AS102:AS109)</f>
        <v>0</v>
      </c>
      <c r="AT111" s="176">
        <f t="shared" si="168"/>
        <v>0</v>
      </c>
      <c r="AU111" s="176">
        <f t="shared" si="168"/>
        <v>0</v>
      </c>
    </row>
    <row r="112" spans="2:47" x14ac:dyDescent="0.25">
      <c r="B112" s="139"/>
      <c r="C112" s="193"/>
      <c r="D112" s="194"/>
      <c r="E112" s="152"/>
      <c r="F112" s="149"/>
      <c r="G112" s="149"/>
      <c r="I112" s="204"/>
      <c r="J112" s="149"/>
      <c r="K112" s="149"/>
      <c r="M112" s="204"/>
      <c r="N112" s="149"/>
      <c r="O112" s="149"/>
      <c r="Q112" s="204"/>
      <c r="R112" s="149"/>
      <c r="S112" s="149"/>
      <c r="U112" s="204"/>
      <c r="V112" s="149"/>
      <c r="W112" s="149"/>
      <c r="Y112" s="204"/>
      <c r="Z112" s="149"/>
      <c r="AA112" s="149"/>
      <c r="AC112" s="204"/>
      <c r="AD112" s="149"/>
      <c r="AE112" s="149"/>
      <c r="AG112" s="204"/>
      <c r="AH112" s="149"/>
      <c r="AI112" s="149"/>
      <c r="AK112" s="204"/>
      <c r="AL112" s="149"/>
      <c r="AM112" s="149"/>
      <c r="AO112" s="204"/>
      <c r="AP112" s="149"/>
      <c r="AQ112" s="149"/>
      <c r="AS112" s="204"/>
      <c r="AT112" s="149"/>
      <c r="AU112" s="149"/>
    </row>
    <row r="113" spans="2:47" x14ac:dyDescent="0.25">
      <c r="B113" s="139"/>
      <c r="C113" s="145" t="s">
        <v>24</v>
      </c>
      <c r="D113" s="198"/>
      <c r="E113" s="160"/>
      <c r="F113" s="158"/>
      <c r="G113" s="158"/>
      <c r="I113" s="200"/>
      <c r="J113" s="158"/>
      <c r="K113" s="158"/>
      <c r="M113" s="200"/>
      <c r="N113" s="158"/>
      <c r="O113" s="158"/>
      <c r="Q113" s="200"/>
      <c r="R113" s="158"/>
      <c r="S113" s="158"/>
      <c r="U113" s="200"/>
      <c r="V113" s="158"/>
      <c r="W113" s="158"/>
      <c r="Y113" s="200"/>
      <c r="Z113" s="158"/>
      <c r="AA113" s="158"/>
      <c r="AC113" s="200"/>
      <c r="AD113" s="158"/>
      <c r="AE113" s="158"/>
      <c r="AG113" s="200"/>
      <c r="AH113" s="158"/>
      <c r="AI113" s="158"/>
      <c r="AK113" s="200"/>
      <c r="AL113" s="158"/>
      <c r="AM113" s="158"/>
      <c r="AO113" s="200"/>
      <c r="AP113" s="158"/>
      <c r="AQ113" s="158"/>
      <c r="AS113" s="200"/>
      <c r="AT113" s="158"/>
      <c r="AU113" s="158"/>
    </row>
    <row r="114" spans="2:47" x14ac:dyDescent="0.25">
      <c r="B114" s="139">
        <v>2210</v>
      </c>
      <c r="C114" s="193"/>
      <c r="D114" s="199" t="s">
        <v>26</v>
      </c>
      <c r="E114" s="160">
        <f t="shared" ref="E114:G119" si="169">+I114+M114+Q114+U114+Y114+AC114+AG114+AK114+AO114+AS114</f>
        <v>0</v>
      </c>
      <c r="F114" s="158">
        <f t="shared" si="169"/>
        <v>0</v>
      </c>
      <c r="G114" s="158">
        <f t="shared" si="169"/>
        <v>0</v>
      </c>
      <c r="I114" s="200">
        <v>0</v>
      </c>
      <c r="J114" s="158">
        <v>0</v>
      </c>
      <c r="K114" s="158">
        <v>0</v>
      </c>
      <c r="M114" s="200">
        <v>0</v>
      </c>
      <c r="N114" s="158">
        <v>0</v>
      </c>
      <c r="O114" s="158">
        <v>0</v>
      </c>
      <c r="Q114" s="200">
        <v>0</v>
      </c>
      <c r="R114" s="158">
        <v>0</v>
      </c>
      <c r="S114" s="158">
        <v>0</v>
      </c>
      <c r="U114" s="200">
        <v>0</v>
      </c>
      <c r="V114" s="158">
        <v>0</v>
      </c>
      <c r="W114" s="158">
        <v>0</v>
      </c>
      <c r="Y114" s="200">
        <v>0</v>
      </c>
      <c r="Z114" s="158">
        <v>0</v>
      </c>
      <c r="AA114" s="158">
        <v>0</v>
      </c>
      <c r="AC114" s="200">
        <v>0</v>
      </c>
      <c r="AD114" s="158">
        <v>0</v>
      </c>
      <c r="AE114" s="158">
        <v>0</v>
      </c>
      <c r="AG114" s="200">
        <v>0</v>
      </c>
      <c r="AH114" s="158">
        <v>0</v>
      </c>
      <c r="AI114" s="158">
        <v>0</v>
      </c>
      <c r="AK114" s="200">
        <v>0</v>
      </c>
      <c r="AL114" s="158">
        <v>0</v>
      </c>
      <c r="AM114" s="158">
        <v>0</v>
      </c>
      <c r="AO114" s="200">
        <v>0</v>
      </c>
      <c r="AP114" s="158">
        <v>0</v>
      </c>
      <c r="AQ114" s="158">
        <v>0</v>
      </c>
      <c r="AS114" s="200">
        <v>0</v>
      </c>
      <c r="AT114" s="158">
        <v>0</v>
      </c>
      <c r="AU114" s="158">
        <v>0</v>
      </c>
    </row>
    <row r="115" spans="2:47" x14ac:dyDescent="0.25">
      <c r="B115" s="139">
        <v>2220</v>
      </c>
      <c r="C115" s="193"/>
      <c r="D115" s="199" t="s">
        <v>28</v>
      </c>
      <c r="E115" s="160">
        <f t="shared" si="169"/>
        <v>0</v>
      </c>
      <c r="F115" s="158">
        <f t="shared" si="169"/>
        <v>0</v>
      </c>
      <c r="G115" s="158">
        <f t="shared" si="169"/>
        <v>0</v>
      </c>
      <c r="I115" s="200">
        <v>0</v>
      </c>
      <c r="J115" s="158">
        <v>0</v>
      </c>
      <c r="K115" s="158">
        <v>0</v>
      </c>
      <c r="M115" s="200">
        <v>0</v>
      </c>
      <c r="N115" s="158">
        <v>0</v>
      </c>
      <c r="O115" s="158">
        <v>0</v>
      </c>
      <c r="Q115" s="200">
        <v>0</v>
      </c>
      <c r="R115" s="158">
        <v>0</v>
      </c>
      <c r="S115" s="158">
        <v>0</v>
      </c>
      <c r="U115" s="200">
        <v>0</v>
      </c>
      <c r="V115" s="158">
        <v>0</v>
      </c>
      <c r="W115" s="158">
        <v>0</v>
      </c>
      <c r="Y115" s="200">
        <v>0</v>
      </c>
      <c r="Z115" s="158">
        <v>0</v>
      </c>
      <c r="AA115" s="158">
        <v>0</v>
      </c>
      <c r="AC115" s="200">
        <v>0</v>
      </c>
      <c r="AD115" s="158">
        <v>0</v>
      </c>
      <c r="AE115" s="158">
        <v>0</v>
      </c>
      <c r="AG115" s="200">
        <v>0</v>
      </c>
      <c r="AH115" s="158">
        <v>0</v>
      </c>
      <c r="AI115" s="158">
        <v>0</v>
      </c>
      <c r="AK115" s="200">
        <v>0</v>
      </c>
      <c r="AL115" s="158">
        <v>0</v>
      </c>
      <c r="AM115" s="158">
        <v>0</v>
      </c>
      <c r="AO115" s="200">
        <v>0</v>
      </c>
      <c r="AP115" s="158">
        <v>0</v>
      </c>
      <c r="AQ115" s="158">
        <v>0</v>
      </c>
      <c r="AS115" s="200">
        <v>0</v>
      </c>
      <c r="AT115" s="158">
        <v>0</v>
      </c>
      <c r="AU115" s="158">
        <v>0</v>
      </c>
    </row>
    <row r="116" spans="2:47" x14ac:dyDescent="0.25">
      <c r="B116" s="139">
        <v>2230</v>
      </c>
      <c r="C116" s="193"/>
      <c r="D116" s="199" t="s">
        <v>30</v>
      </c>
      <c r="E116" s="160">
        <f t="shared" si="169"/>
        <v>0</v>
      </c>
      <c r="F116" s="158">
        <f t="shared" si="169"/>
        <v>0</v>
      </c>
      <c r="G116" s="158">
        <f t="shared" si="169"/>
        <v>0</v>
      </c>
      <c r="I116" s="200">
        <v>0</v>
      </c>
      <c r="J116" s="158">
        <v>0</v>
      </c>
      <c r="K116" s="158">
        <v>0</v>
      </c>
      <c r="M116" s="200">
        <v>0</v>
      </c>
      <c r="N116" s="158">
        <v>0</v>
      </c>
      <c r="O116" s="158">
        <v>0</v>
      </c>
      <c r="Q116" s="200">
        <v>0</v>
      </c>
      <c r="R116" s="158">
        <v>0</v>
      </c>
      <c r="S116" s="158">
        <v>0</v>
      </c>
      <c r="U116" s="200">
        <v>0</v>
      </c>
      <c r="V116" s="158">
        <v>0</v>
      </c>
      <c r="W116" s="158">
        <v>0</v>
      </c>
      <c r="Y116" s="200">
        <v>0</v>
      </c>
      <c r="Z116" s="158">
        <v>0</v>
      </c>
      <c r="AA116" s="158">
        <v>0</v>
      </c>
      <c r="AC116" s="200">
        <v>0</v>
      </c>
      <c r="AD116" s="158">
        <v>0</v>
      </c>
      <c r="AE116" s="158">
        <v>0</v>
      </c>
      <c r="AG116" s="200">
        <v>0</v>
      </c>
      <c r="AH116" s="158">
        <v>0</v>
      </c>
      <c r="AI116" s="158">
        <v>0</v>
      </c>
      <c r="AK116" s="200">
        <v>0</v>
      </c>
      <c r="AL116" s="158">
        <v>0</v>
      </c>
      <c r="AM116" s="158">
        <v>0</v>
      </c>
      <c r="AO116" s="200">
        <v>0</v>
      </c>
      <c r="AP116" s="158">
        <v>0</v>
      </c>
      <c r="AQ116" s="158">
        <v>0</v>
      </c>
      <c r="AS116" s="200">
        <v>0</v>
      </c>
      <c r="AT116" s="158">
        <v>0</v>
      </c>
      <c r="AU116" s="158">
        <v>0</v>
      </c>
    </row>
    <row r="117" spans="2:47" x14ac:dyDescent="0.25">
      <c r="B117" s="139">
        <v>2240</v>
      </c>
      <c r="C117" s="193"/>
      <c r="D117" s="199" t="s">
        <v>32</v>
      </c>
      <c r="E117" s="160">
        <f t="shared" si="169"/>
        <v>0</v>
      </c>
      <c r="F117" s="158">
        <f t="shared" si="169"/>
        <v>0</v>
      </c>
      <c r="G117" s="158">
        <f t="shared" si="169"/>
        <v>0</v>
      </c>
      <c r="I117" s="200">
        <v>0</v>
      </c>
      <c r="J117" s="158">
        <v>0</v>
      </c>
      <c r="K117" s="158">
        <v>0</v>
      </c>
      <c r="M117" s="200">
        <v>0</v>
      </c>
      <c r="N117" s="158">
        <v>0</v>
      </c>
      <c r="O117" s="158">
        <v>0</v>
      </c>
      <c r="Q117" s="200">
        <v>0</v>
      </c>
      <c r="R117" s="158">
        <v>0</v>
      </c>
      <c r="S117" s="158">
        <v>0</v>
      </c>
      <c r="U117" s="200">
        <v>0</v>
      </c>
      <c r="V117" s="158">
        <v>0</v>
      </c>
      <c r="W117" s="158">
        <v>0</v>
      </c>
      <c r="Y117" s="200">
        <v>0</v>
      </c>
      <c r="Z117" s="158">
        <v>0</v>
      </c>
      <c r="AA117" s="158">
        <v>0</v>
      </c>
      <c r="AC117" s="200">
        <v>0</v>
      </c>
      <c r="AD117" s="158">
        <v>0</v>
      </c>
      <c r="AE117" s="158">
        <v>0</v>
      </c>
      <c r="AG117" s="200">
        <v>0</v>
      </c>
      <c r="AH117" s="158">
        <v>0</v>
      </c>
      <c r="AI117" s="158">
        <v>0</v>
      </c>
      <c r="AK117" s="200">
        <v>0</v>
      </c>
      <c r="AL117" s="158">
        <v>0</v>
      </c>
      <c r="AM117" s="158">
        <v>0</v>
      </c>
      <c r="AO117" s="200">
        <v>0</v>
      </c>
      <c r="AP117" s="158">
        <v>0</v>
      </c>
      <c r="AQ117" s="158">
        <v>0</v>
      </c>
      <c r="AS117" s="200">
        <v>0</v>
      </c>
      <c r="AT117" s="158">
        <v>0</v>
      </c>
      <c r="AU117" s="158">
        <v>0</v>
      </c>
    </row>
    <row r="118" spans="2:47" x14ac:dyDescent="0.25">
      <c r="B118" s="139">
        <v>2250</v>
      </c>
      <c r="C118" s="193"/>
      <c r="D118" s="199" t="s">
        <v>34</v>
      </c>
      <c r="E118" s="160">
        <f t="shared" si="169"/>
        <v>0</v>
      </c>
      <c r="F118" s="158">
        <f t="shared" si="169"/>
        <v>0</v>
      </c>
      <c r="G118" s="158">
        <f t="shared" si="169"/>
        <v>0</v>
      </c>
      <c r="I118" s="200">
        <v>0</v>
      </c>
      <c r="J118" s="158">
        <v>0</v>
      </c>
      <c r="K118" s="158">
        <v>0</v>
      </c>
      <c r="M118" s="200">
        <v>0</v>
      </c>
      <c r="N118" s="158">
        <v>0</v>
      </c>
      <c r="O118" s="158">
        <v>0</v>
      </c>
      <c r="Q118" s="200">
        <v>0</v>
      </c>
      <c r="R118" s="158">
        <v>0</v>
      </c>
      <c r="S118" s="158">
        <v>0</v>
      </c>
      <c r="U118" s="200">
        <v>0</v>
      </c>
      <c r="V118" s="158">
        <v>0</v>
      </c>
      <c r="W118" s="158">
        <v>0</v>
      </c>
      <c r="Y118" s="200">
        <v>0</v>
      </c>
      <c r="Z118" s="158">
        <v>0</v>
      </c>
      <c r="AA118" s="158">
        <v>0</v>
      </c>
      <c r="AC118" s="200">
        <v>0</v>
      </c>
      <c r="AD118" s="158">
        <v>0</v>
      </c>
      <c r="AE118" s="158">
        <v>0</v>
      </c>
      <c r="AG118" s="200">
        <v>0</v>
      </c>
      <c r="AH118" s="158">
        <v>0</v>
      </c>
      <c r="AI118" s="158">
        <v>0</v>
      </c>
      <c r="AK118" s="200">
        <v>0</v>
      </c>
      <c r="AL118" s="158">
        <v>0</v>
      </c>
      <c r="AM118" s="158">
        <v>0</v>
      </c>
      <c r="AO118" s="200">
        <v>0</v>
      </c>
      <c r="AP118" s="158">
        <v>0</v>
      </c>
      <c r="AQ118" s="158">
        <v>0</v>
      </c>
      <c r="AS118" s="200">
        <v>0</v>
      </c>
      <c r="AT118" s="158">
        <v>0</v>
      </c>
      <c r="AU118" s="158">
        <v>0</v>
      </c>
    </row>
    <row r="119" spans="2:47" x14ac:dyDescent="0.25">
      <c r="B119" s="139">
        <v>2260</v>
      </c>
      <c r="C119" s="193"/>
      <c r="D119" s="199" t="s">
        <v>36</v>
      </c>
      <c r="E119" s="160">
        <f t="shared" si="169"/>
        <v>0</v>
      </c>
      <c r="F119" s="158">
        <f t="shared" si="169"/>
        <v>0</v>
      </c>
      <c r="G119" s="158">
        <f t="shared" si="169"/>
        <v>0</v>
      </c>
      <c r="I119" s="200">
        <v>0</v>
      </c>
      <c r="J119" s="158">
        <v>0</v>
      </c>
      <c r="K119" s="158">
        <v>0</v>
      </c>
      <c r="M119" s="200">
        <v>0</v>
      </c>
      <c r="N119" s="158">
        <v>0</v>
      </c>
      <c r="O119" s="158">
        <v>0</v>
      </c>
      <c r="Q119" s="200">
        <v>0</v>
      </c>
      <c r="R119" s="158">
        <v>0</v>
      </c>
      <c r="S119" s="158">
        <v>0</v>
      </c>
      <c r="U119" s="200">
        <v>0</v>
      </c>
      <c r="V119" s="158">
        <v>0</v>
      </c>
      <c r="W119" s="158">
        <v>0</v>
      </c>
      <c r="Y119" s="200">
        <v>0</v>
      </c>
      <c r="Z119" s="158">
        <v>0</v>
      </c>
      <c r="AA119" s="158">
        <v>0</v>
      </c>
      <c r="AC119" s="200">
        <v>0</v>
      </c>
      <c r="AD119" s="158">
        <v>0</v>
      </c>
      <c r="AE119" s="158">
        <v>0</v>
      </c>
      <c r="AG119" s="200">
        <v>0</v>
      </c>
      <c r="AH119" s="158">
        <v>0</v>
      </c>
      <c r="AI119" s="158">
        <v>0</v>
      </c>
      <c r="AK119" s="200">
        <v>0</v>
      </c>
      <c r="AL119" s="158">
        <v>0</v>
      </c>
      <c r="AM119" s="158">
        <v>0</v>
      </c>
      <c r="AO119" s="200">
        <v>0</v>
      </c>
      <c r="AP119" s="158">
        <v>0</v>
      </c>
      <c r="AQ119" s="158">
        <v>0</v>
      </c>
      <c r="AS119" s="200">
        <v>0</v>
      </c>
      <c r="AT119" s="158">
        <v>0</v>
      </c>
      <c r="AU119" s="158">
        <v>0</v>
      </c>
    </row>
    <row r="120" spans="2:47" x14ac:dyDescent="0.25">
      <c r="B120" s="139"/>
      <c r="C120" s="193"/>
      <c r="D120" s="199"/>
      <c r="E120" s="160"/>
      <c r="F120" s="158"/>
      <c r="G120" s="158"/>
      <c r="I120" s="200"/>
      <c r="J120" s="158"/>
      <c r="K120" s="158"/>
      <c r="M120" s="200"/>
      <c r="N120" s="158"/>
      <c r="O120" s="158"/>
      <c r="Q120" s="200"/>
      <c r="R120" s="158"/>
      <c r="S120" s="158"/>
      <c r="U120" s="200"/>
      <c r="V120" s="158"/>
      <c r="W120" s="158"/>
      <c r="Y120" s="200"/>
      <c r="Z120" s="158"/>
      <c r="AA120" s="158"/>
      <c r="AC120" s="200"/>
      <c r="AD120" s="158"/>
      <c r="AE120" s="158"/>
      <c r="AG120" s="200"/>
      <c r="AH120" s="158"/>
      <c r="AI120" s="158"/>
      <c r="AK120" s="200"/>
      <c r="AL120" s="158"/>
      <c r="AM120" s="158"/>
      <c r="AO120" s="200"/>
      <c r="AP120" s="158"/>
      <c r="AQ120" s="158"/>
      <c r="AS120" s="200"/>
      <c r="AT120" s="158"/>
      <c r="AU120" s="158"/>
    </row>
    <row r="121" spans="2:47" x14ac:dyDescent="0.25">
      <c r="B121" s="139">
        <v>2200</v>
      </c>
      <c r="C121" s="193"/>
      <c r="D121" s="201" t="s">
        <v>39</v>
      </c>
      <c r="E121" s="177">
        <f>SUM(E113:E119)</f>
        <v>0</v>
      </c>
      <c r="F121" s="176">
        <f>SUM(F113:F119)</f>
        <v>0</v>
      </c>
      <c r="G121" s="176">
        <f>SUM(G113:G119)</f>
        <v>0</v>
      </c>
      <c r="I121" s="203">
        <f t="shared" ref="I121:K121" si="170">SUM(I113:I119)</f>
        <v>0</v>
      </c>
      <c r="J121" s="176">
        <f t="shared" si="170"/>
        <v>0</v>
      </c>
      <c r="K121" s="176">
        <f t="shared" si="170"/>
        <v>0</v>
      </c>
      <c r="M121" s="203">
        <f t="shared" ref="M121:O121" si="171">SUM(M113:M119)</f>
        <v>0</v>
      </c>
      <c r="N121" s="176">
        <f t="shared" si="171"/>
        <v>0</v>
      </c>
      <c r="O121" s="176">
        <f t="shared" si="171"/>
        <v>0</v>
      </c>
      <c r="Q121" s="203">
        <f t="shared" ref="Q121:S121" si="172">SUM(Q113:Q119)</f>
        <v>0</v>
      </c>
      <c r="R121" s="176">
        <f t="shared" si="172"/>
        <v>0</v>
      </c>
      <c r="S121" s="176">
        <f t="shared" si="172"/>
        <v>0</v>
      </c>
      <c r="U121" s="203">
        <f t="shared" ref="U121:W121" si="173">SUM(U113:U119)</f>
        <v>0</v>
      </c>
      <c r="V121" s="176">
        <f t="shared" si="173"/>
        <v>0</v>
      </c>
      <c r="W121" s="176">
        <f t="shared" si="173"/>
        <v>0</v>
      </c>
      <c r="Y121" s="203">
        <f t="shared" ref="Y121:AA121" si="174">SUM(Y113:Y119)</f>
        <v>0</v>
      </c>
      <c r="Z121" s="176">
        <f t="shared" si="174"/>
        <v>0</v>
      </c>
      <c r="AA121" s="176">
        <f t="shared" si="174"/>
        <v>0</v>
      </c>
      <c r="AC121" s="203">
        <f t="shared" ref="AC121:AE121" si="175">SUM(AC113:AC119)</f>
        <v>0</v>
      </c>
      <c r="AD121" s="176">
        <f t="shared" si="175"/>
        <v>0</v>
      </c>
      <c r="AE121" s="176">
        <f t="shared" si="175"/>
        <v>0</v>
      </c>
      <c r="AG121" s="203">
        <f t="shared" ref="AG121:AI121" si="176">SUM(AG113:AG119)</f>
        <v>0</v>
      </c>
      <c r="AH121" s="176">
        <f t="shared" si="176"/>
        <v>0</v>
      </c>
      <c r="AI121" s="176">
        <f t="shared" si="176"/>
        <v>0</v>
      </c>
      <c r="AK121" s="203">
        <f t="shared" ref="AK121:AM121" si="177">SUM(AK113:AK119)</f>
        <v>0</v>
      </c>
      <c r="AL121" s="176">
        <f t="shared" si="177"/>
        <v>0</v>
      </c>
      <c r="AM121" s="176">
        <f t="shared" si="177"/>
        <v>0</v>
      </c>
      <c r="AO121" s="203">
        <f t="shared" ref="AO121:AQ121" si="178">SUM(AO113:AO119)</f>
        <v>0</v>
      </c>
      <c r="AP121" s="176">
        <f t="shared" si="178"/>
        <v>0</v>
      </c>
      <c r="AQ121" s="176">
        <f t="shared" si="178"/>
        <v>0</v>
      </c>
      <c r="AS121" s="203">
        <f t="shared" ref="AS121:AU121" si="179">SUM(AS113:AS119)</f>
        <v>0</v>
      </c>
      <c r="AT121" s="176">
        <f t="shared" si="179"/>
        <v>0</v>
      </c>
      <c r="AU121" s="176">
        <f t="shared" si="179"/>
        <v>0</v>
      </c>
    </row>
    <row r="122" spans="2:47" x14ac:dyDescent="0.25">
      <c r="B122" s="139"/>
      <c r="C122" s="193"/>
      <c r="D122" s="199"/>
      <c r="E122" s="152"/>
      <c r="F122" s="149"/>
      <c r="G122" s="149"/>
      <c r="I122" s="204"/>
      <c r="J122" s="149"/>
      <c r="K122" s="149"/>
      <c r="M122" s="204"/>
      <c r="N122" s="149"/>
      <c r="O122" s="149"/>
      <c r="Q122" s="204"/>
      <c r="R122" s="149"/>
      <c r="S122" s="149"/>
      <c r="U122" s="204"/>
      <c r="V122" s="149"/>
      <c r="W122" s="149"/>
      <c r="Y122" s="204"/>
      <c r="Z122" s="149"/>
      <c r="AA122" s="149"/>
      <c r="AC122" s="204"/>
      <c r="AD122" s="149"/>
      <c r="AE122" s="149"/>
      <c r="AG122" s="204"/>
      <c r="AH122" s="149"/>
      <c r="AI122" s="149"/>
      <c r="AK122" s="204"/>
      <c r="AL122" s="149"/>
      <c r="AM122" s="149"/>
      <c r="AO122" s="204"/>
      <c r="AP122" s="149"/>
      <c r="AQ122" s="149"/>
      <c r="AS122" s="204"/>
      <c r="AT122" s="149"/>
      <c r="AU122" s="149"/>
    </row>
    <row r="123" spans="2:47" s="216" customFormat="1" x14ac:dyDescent="0.25">
      <c r="B123" s="213">
        <v>2000</v>
      </c>
      <c r="C123" s="214"/>
      <c r="D123" s="215" t="s">
        <v>41</v>
      </c>
      <c r="E123" s="180">
        <f>+E121+E111</f>
        <v>0</v>
      </c>
      <c r="F123" s="179">
        <f>+F121+F111</f>
        <v>0</v>
      </c>
      <c r="G123" s="179">
        <f>+G121+G111</f>
        <v>0</v>
      </c>
      <c r="I123" s="377">
        <f t="shared" ref="I123:K123" si="180">+I121+I111</f>
        <v>0</v>
      </c>
      <c r="J123" s="179">
        <f t="shared" si="180"/>
        <v>0</v>
      </c>
      <c r="K123" s="179">
        <f t="shared" si="180"/>
        <v>0</v>
      </c>
      <c r="M123" s="377">
        <f t="shared" ref="M123:O123" si="181">+M121+M111</f>
        <v>0</v>
      </c>
      <c r="N123" s="179">
        <f t="shared" si="181"/>
        <v>0</v>
      </c>
      <c r="O123" s="179">
        <f t="shared" si="181"/>
        <v>0</v>
      </c>
      <c r="Q123" s="377">
        <f t="shared" ref="Q123:S123" si="182">+Q121+Q111</f>
        <v>0</v>
      </c>
      <c r="R123" s="179">
        <f t="shared" si="182"/>
        <v>0</v>
      </c>
      <c r="S123" s="179">
        <f t="shared" si="182"/>
        <v>0</v>
      </c>
      <c r="U123" s="377">
        <f t="shared" ref="U123:W123" si="183">+U121+U111</f>
        <v>0</v>
      </c>
      <c r="V123" s="179">
        <f t="shared" si="183"/>
        <v>0</v>
      </c>
      <c r="W123" s="179">
        <f t="shared" si="183"/>
        <v>0</v>
      </c>
      <c r="Y123" s="377">
        <f t="shared" ref="Y123:AA123" si="184">+Y121+Y111</f>
        <v>0</v>
      </c>
      <c r="Z123" s="179">
        <f t="shared" si="184"/>
        <v>0</v>
      </c>
      <c r="AA123" s="179">
        <f t="shared" si="184"/>
        <v>0</v>
      </c>
      <c r="AC123" s="377">
        <f t="shared" ref="AC123:AE123" si="185">+AC121+AC111</f>
        <v>0</v>
      </c>
      <c r="AD123" s="179">
        <f t="shared" si="185"/>
        <v>0</v>
      </c>
      <c r="AE123" s="179">
        <f t="shared" si="185"/>
        <v>0</v>
      </c>
      <c r="AG123" s="377">
        <f t="shared" ref="AG123:AI123" si="186">+AG121+AG111</f>
        <v>0</v>
      </c>
      <c r="AH123" s="179">
        <f t="shared" si="186"/>
        <v>0</v>
      </c>
      <c r="AI123" s="179">
        <f t="shared" si="186"/>
        <v>0</v>
      </c>
      <c r="AK123" s="377">
        <f t="shared" ref="AK123:AM123" si="187">+AK121+AK111</f>
        <v>0</v>
      </c>
      <c r="AL123" s="179">
        <f t="shared" si="187"/>
        <v>0</v>
      </c>
      <c r="AM123" s="179">
        <f t="shared" si="187"/>
        <v>0</v>
      </c>
      <c r="AO123" s="377">
        <f t="shared" ref="AO123:AQ123" si="188">+AO121+AO111</f>
        <v>0</v>
      </c>
      <c r="AP123" s="179">
        <f t="shared" si="188"/>
        <v>0</v>
      </c>
      <c r="AQ123" s="179">
        <f t="shared" si="188"/>
        <v>0</v>
      </c>
      <c r="AS123" s="377">
        <f t="shared" ref="AS123:AU123" si="189">+AS121+AS111</f>
        <v>0</v>
      </c>
      <c r="AT123" s="179">
        <f t="shared" si="189"/>
        <v>0</v>
      </c>
      <c r="AU123" s="179">
        <f t="shared" si="189"/>
        <v>0</v>
      </c>
    </row>
    <row r="124" spans="2:47" x14ac:dyDescent="0.25">
      <c r="B124" s="139"/>
      <c r="C124" s="193"/>
      <c r="D124" s="194"/>
      <c r="E124" s="152"/>
      <c r="F124" s="149"/>
      <c r="G124" s="149"/>
      <c r="I124" s="204"/>
      <c r="J124" s="149"/>
      <c r="K124" s="149"/>
      <c r="M124" s="204"/>
      <c r="N124" s="149"/>
      <c r="O124" s="149"/>
      <c r="Q124" s="204"/>
      <c r="R124" s="149"/>
      <c r="S124" s="149"/>
      <c r="U124" s="204"/>
      <c r="V124" s="149"/>
      <c r="W124" s="149"/>
      <c r="Y124" s="204"/>
      <c r="Z124" s="149"/>
      <c r="AA124" s="149"/>
      <c r="AC124" s="204"/>
      <c r="AD124" s="149"/>
      <c r="AE124" s="149"/>
      <c r="AG124" s="204"/>
      <c r="AH124" s="149"/>
      <c r="AI124" s="149"/>
      <c r="AK124" s="204"/>
      <c r="AL124" s="149"/>
      <c r="AM124" s="149"/>
      <c r="AO124" s="204"/>
      <c r="AP124" s="149"/>
      <c r="AQ124" s="149"/>
      <c r="AS124" s="204"/>
      <c r="AT124" s="149"/>
      <c r="AU124" s="149"/>
    </row>
    <row r="125" spans="2:47" x14ac:dyDescent="0.25">
      <c r="B125" s="139"/>
      <c r="C125" s="145" t="s">
        <v>43</v>
      </c>
      <c r="D125" s="198"/>
      <c r="E125" s="152"/>
      <c r="F125" s="149"/>
      <c r="G125" s="149"/>
      <c r="I125" s="204"/>
      <c r="J125" s="149"/>
      <c r="K125" s="149"/>
      <c r="M125" s="204"/>
      <c r="N125" s="149"/>
      <c r="O125" s="149"/>
      <c r="Q125" s="204"/>
      <c r="R125" s="149"/>
      <c r="S125" s="149"/>
      <c r="U125" s="204"/>
      <c r="V125" s="149"/>
      <c r="W125" s="149"/>
      <c r="Y125" s="204"/>
      <c r="Z125" s="149"/>
      <c r="AA125" s="149"/>
      <c r="AC125" s="204"/>
      <c r="AD125" s="149"/>
      <c r="AE125" s="149"/>
      <c r="AG125" s="204"/>
      <c r="AH125" s="149"/>
      <c r="AI125" s="149"/>
      <c r="AK125" s="204"/>
      <c r="AL125" s="149"/>
      <c r="AM125" s="149"/>
      <c r="AO125" s="204"/>
      <c r="AP125" s="149"/>
      <c r="AQ125" s="149"/>
      <c r="AS125" s="204"/>
      <c r="AT125" s="149"/>
      <c r="AU125" s="149"/>
    </row>
    <row r="126" spans="2:47" x14ac:dyDescent="0.25">
      <c r="B126" s="139"/>
      <c r="C126" s="193"/>
      <c r="D126" s="194"/>
      <c r="E126" s="152"/>
      <c r="F126" s="149"/>
      <c r="G126" s="149"/>
      <c r="I126" s="204"/>
      <c r="J126" s="149"/>
      <c r="K126" s="149"/>
      <c r="M126" s="204"/>
      <c r="N126" s="149"/>
      <c r="O126" s="149"/>
      <c r="Q126" s="204"/>
      <c r="R126" s="149"/>
      <c r="S126" s="149"/>
      <c r="U126" s="204"/>
      <c r="V126" s="149"/>
      <c r="W126" s="149"/>
      <c r="Y126" s="204"/>
      <c r="Z126" s="149"/>
      <c r="AA126" s="149"/>
      <c r="AC126" s="204"/>
      <c r="AD126" s="149"/>
      <c r="AE126" s="149"/>
      <c r="AG126" s="204"/>
      <c r="AH126" s="149"/>
      <c r="AI126" s="149"/>
      <c r="AK126" s="204"/>
      <c r="AL126" s="149"/>
      <c r="AM126" s="149"/>
      <c r="AO126" s="204"/>
      <c r="AP126" s="149"/>
      <c r="AQ126" s="149"/>
      <c r="AS126" s="204"/>
      <c r="AT126" s="149"/>
      <c r="AU126" s="149"/>
    </row>
    <row r="127" spans="2:47" x14ac:dyDescent="0.25">
      <c r="B127" s="139">
        <v>3100</v>
      </c>
      <c r="C127" s="219" t="s">
        <v>44</v>
      </c>
      <c r="D127" s="198"/>
      <c r="E127" s="180">
        <f>SUM(E128:E130)</f>
        <v>0</v>
      </c>
      <c r="F127" s="179">
        <f>SUM(F128:F130)</f>
        <v>0</v>
      </c>
      <c r="G127" s="179">
        <f>SUM(G128:G130)</f>
        <v>0</v>
      </c>
      <c r="I127" s="377">
        <f t="shared" ref="I127:K127" si="190">SUM(I128:I130)</f>
        <v>0</v>
      </c>
      <c r="J127" s="179">
        <f t="shared" si="190"/>
        <v>0</v>
      </c>
      <c r="K127" s="179">
        <f t="shared" si="190"/>
        <v>0</v>
      </c>
      <c r="M127" s="377">
        <f t="shared" ref="M127:O127" si="191">SUM(M128:M130)</f>
        <v>0</v>
      </c>
      <c r="N127" s="179">
        <f t="shared" si="191"/>
        <v>0</v>
      </c>
      <c r="O127" s="179">
        <f t="shared" si="191"/>
        <v>0</v>
      </c>
      <c r="Q127" s="377">
        <f t="shared" ref="Q127:S127" si="192">SUM(Q128:Q130)</f>
        <v>0</v>
      </c>
      <c r="R127" s="179">
        <f t="shared" si="192"/>
        <v>0</v>
      </c>
      <c r="S127" s="179">
        <f t="shared" si="192"/>
        <v>0</v>
      </c>
      <c r="U127" s="377">
        <f t="shared" ref="U127:W127" si="193">SUM(U128:U130)</f>
        <v>0</v>
      </c>
      <c r="V127" s="179">
        <f t="shared" si="193"/>
        <v>0</v>
      </c>
      <c r="W127" s="179">
        <f t="shared" si="193"/>
        <v>0</v>
      </c>
      <c r="Y127" s="377">
        <f t="shared" ref="Y127:AA127" si="194">SUM(Y128:Y130)</f>
        <v>0</v>
      </c>
      <c r="Z127" s="179">
        <f t="shared" si="194"/>
        <v>0</v>
      </c>
      <c r="AA127" s="179">
        <f t="shared" si="194"/>
        <v>0</v>
      </c>
      <c r="AC127" s="377">
        <f t="shared" ref="AC127:AE127" si="195">SUM(AC128:AC130)</f>
        <v>0</v>
      </c>
      <c r="AD127" s="179">
        <f t="shared" si="195"/>
        <v>0</v>
      </c>
      <c r="AE127" s="179">
        <f t="shared" si="195"/>
        <v>0</v>
      </c>
      <c r="AG127" s="377">
        <f t="shared" ref="AG127:AI127" si="196">SUM(AG128:AG130)</f>
        <v>0</v>
      </c>
      <c r="AH127" s="179">
        <f t="shared" si="196"/>
        <v>0</v>
      </c>
      <c r="AI127" s="179">
        <f t="shared" si="196"/>
        <v>0</v>
      </c>
      <c r="AK127" s="377">
        <f t="shared" ref="AK127:AM127" si="197">SUM(AK128:AK130)</f>
        <v>0</v>
      </c>
      <c r="AL127" s="179">
        <f t="shared" si="197"/>
        <v>0</v>
      </c>
      <c r="AM127" s="179">
        <f t="shared" si="197"/>
        <v>0</v>
      </c>
      <c r="AO127" s="377">
        <f t="shared" ref="AO127:AQ127" si="198">SUM(AO128:AO130)</f>
        <v>0</v>
      </c>
      <c r="AP127" s="179">
        <f t="shared" si="198"/>
        <v>0</v>
      </c>
      <c r="AQ127" s="179">
        <f t="shared" si="198"/>
        <v>0</v>
      </c>
      <c r="AS127" s="377">
        <f t="shared" ref="AS127:AU127" si="199">SUM(AS128:AS130)</f>
        <v>0</v>
      </c>
      <c r="AT127" s="179">
        <f t="shared" si="199"/>
        <v>0</v>
      </c>
      <c r="AU127" s="179">
        <f t="shared" si="199"/>
        <v>0</v>
      </c>
    </row>
    <row r="128" spans="2:47" x14ac:dyDescent="0.25">
      <c r="B128" s="139">
        <v>3110</v>
      </c>
      <c r="C128" s="193"/>
      <c r="D128" s="199" t="s">
        <v>45</v>
      </c>
      <c r="E128" s="160">
        <f t="shared" ref="E128:G130" si="200">+I128+M128+Q128+U128+Y128+AC128+AG128+AK128+AO128+AS128</f>
        <v>0</v>
      </c>
      <c r="F128" s="158">
        <f t="shared" si="200"/>
        <v>0</v>
      </c>
      <c r="G128" s="158">
        <f t="shared" si="200"/>
        <v>0</v>
      </c>
      <c r="I128" s="200">
        <v>0</v>
      </c>
      <c r="J128" s="158">
        <v>0</v>
      </c>
      <c r="K128" s="158">
        <v>0</v>
      </c>
      <c r="M128" s="200">
        <v>0</v>
      </c>
      <c r="N128" s="158">
        <v>0</v>
      </c>
      <c r="O128" s="158">
        <v>0</v>
      </c>
      <c r="Q128" s="200">
        <v>0</v>
      </c>
      <c r="R128" s="158">
        <v>0</v>
      </c>
      <c r="S128" s="158">
        <v>0</v>
      </c>
      <c r="U128" s="200">
        <v>0</v>
      </c>
      <c r="V128" s="158">
        <v>0</v>
      </c>
      <c r="W128" s="158">
        <v>0</v>
      </c>
      <c r="Y128" s="200">
        <v>0</v>
      </c>
      <c r="Z128" s="158">
        <v>0</v>
      </c>
      <c r="AA128" s="158">
        <v>0</v>
      </c>
      <c r="AC128" s="200">
        <v>0</v>
      </c>
      <c r="AD128" s="158">
        <v>0</v>
      </c>
      <c r="AE128" s="158">
        <v>0</v>
      </c>
      <c r="AG128" s="200">
        <v>0</v>
      </c>
      <c r="AH128" s="158">
        <v>0</v>
      </c>
      <c r="AI128" s="158">
        <v>0</v>
      </c>
      <c r="AK128" s="200">
        <v>0</v>
      </c>
      <c r="AL128" s="158">
        <v>0</v>
      </c>
      <c r="AM128" s="158">
        <v>0</v>
      </c>
      <c r="AO128" s="200">
        <v>0</v>
      </c>
      <c r="AP128" s="158">
        <v>0</v>
      </c>
      <c r="AQ128" s="158">
        <v>0</v>
      </c>
      <c r="AS128" s="200">
        <v>0</v>
      </c>
      <c r="AT128" s="158">
        <v>0</v>
      </c>
      <c r="AU128" s="158">
        <v>0</v>
      </c>
    </row>
    <row r="129" spans="2:47" x14ac:dyDescent="0.25">
      <c r="B129" s="139">
        <v>3120</v>
      </c>
      <c r="C129" s="193"/>
      <c r="D129" s="199" t="s">
        <v>46</v>
      </c>
      <c r="E129" s="160">
        <f t="shared" si="200"/>
        <v>0</v>
      </c>
      <c r="F129" s="158">
        <f t="shared" si="200"/>
        <v>0</v>
      </c>
      <c r="G129" s="158">
        <f t="shared" si="200"/>
        <v>0</v>
      </c>
      <c r="I129" s="200">
        <v>0</v>
      </c>
      <c r="J129" s="158">
        <v>0</v>
      </c>
      <c r="K129" s="158">
        <v>0</v>
      </c>
      <c r="M129" s="200">
        <v>0</v>
      </c>
      <c r="N129" s="158">
        <v>0</v>
      </c>
      <c r="O129" s="158">
        <v>0</v>
      </c>
      <c r="Q129" s="200">
        <v>0</v>
      </c>
      <c r="R129" s="158">
        <v>0</v>
      </c>
      <c r="S129" s="158">
        <v>0</v>
      </c>
      <c r="U129" s="200">
        <v>0</v>
      </c>
      <c r="V129" s="158">
        <v>0</v>
      </c>
      <c r="W129" s="158">
        <v>0</v>
      </c>
      <c r="Y129" s="200">
        <v>0</v>
      </c>
      <c r="Z129" s="158">
        <v>0</v>
      </c>
      <c r="AA129" s="158">
        <v>0</v>
      </c>
      <c r="AC129" s="200">
        <v>0</v>
      </c>
      <c r="AD129" s="158">
        <v>0</v>
      </c>
      <c r="AE129" s="158">
        <v>0</v>
      </c>
      <c r="AG129" s="200">
        <v>0</v>
      </c>
      <c r="AH129" s="158">
        <v>0</v>
      </c>
      <c r="AI129" s="158">
        <v>0</v>
      </c>
      <c r="AK129" s="200">
        <v>0</v>
      </c>
      <c r="AL129" s="158">
        <v>0</v>
      </c>
      <c r="AM129" s="158">
        <v>0</v>
      </c>
      <c r="AO129" s="200">
        <v>0</v>
      </c>
      <c r="AP129" s="158">
        <v>0</v>
      </c>
      <c r="AQ129" s="158">
        <v>0</v>
      </c>
      <c r="AS129" s="200">
        <v>0</v>
      </c>
      <c r="AT129" s="158">
        <v>0</v>
      </c>
      <c r="AU129" s="158">
        <v>0</v>
      </c>
    </row>
    <row r="130" spans="2:47" x14ac:dyDescent="0.25">
      <c r="B130" s="139">
        <v>3130</v>
      </c>
      <c r="C130" s="193"/>
      <c r="D130" s="199" t="s">
        <v>47</v>
      </c>
      <c r="E130" s="160">
        <f t="shared" si="200"/>
        <v>0</v>
      </c>
      <c r="F130" s="158">
        <f t="shared" si="200"/>
        <v>0</v>
      </c>
      <c r="G130" s="158">
        <f t="shared" si="200"/>
        <v>0</v>
      </c>
      <c r="I130" s="200">
        <v>0</v>
      </c>
      <c r="J130" s="158">
        <v>0</v>
      </c>
      <c r="K130" s="158">
        <v>0</v>
      </c>
      <c r="M130" s="200">
        <v>0</v>
      </c>
      <c r="N130" s="158">
        <v>0</v>
      </c>
      <c r="O130" s="158">
        <v>0</v>
      </c>
      <c r="Q130" s="200">
        <v>0</v>
      </c>
      <c r="R130" s="158">
        <v>0</v>
      </c>
      <c r="S130" s="158">
        <v>0</v>
      </c>
      <c r="U130" s="200">
        <v>0</v>
      </c>
      <c r="V130" s="158">
        <v>0</v>
      </c>
      <c r="W130" s="158">
        <v>0</v>
      </c>
      <c r="Y130" s="200">
        <v>0</v>
      </c>
      <c r="Z130" s="158">
        <v>0</v>
      </c>
      <c r="AA130" s="158">
        <v>0</v>
      </c>
      <c r="AC130" s="200">
        <v>0</v>
      </c>
      <c r="AD130" s="158">
        <v>0</v>
      </c>
      <c r="AE130" s="158">
        <v>0</v>
      </c>
      <c r="AG130" s="200">
        <v>0</v>
      </c>
      <c r="AH130" s="158">
        <v>0</v>
      </c>
      <c r="AI130" s="158">
        <v>0</v>
      </c>
      <c r="AK130" s="200">
        <v>0</v>
      </c>
      <c r="AL130" s="158">
        <v>0</v>
      </c>
      <c r="AM130" s="158">
        <v>0</v>
      </c>
      <c r="AO130" s="200">
        <v>0</v>
      </c>
      <c r="AP130" s="158">
        <v>0</v>
      </c>
      <c r="AQ130" s="158">
        <v>0</v>
      </c>
      <c r="AS130" s="200">
        <v>0</v>
      </c>
      <c r="AT130" s="158">
        <v>0</v>
      </c>
      <c r="AU130" s="158">
        <v>0</v>
      </c>
    </row>
    <row r="131" spans="2:47" x14ac:dyDescent="0.25">
      <c r="B131" s="139"/>
      <c r="C131" s="193"/>
      <c r="D131" s="199"/>
      <c r="E131" s="160"/>
      <c r="F131" s="158"/>
      <c r="G131" s="158"/>
      <c r="I131" s="200"/>
      <c r="J131" s="158"/>
      <c r="K131" s="158"/>
      <c r="M131" s="200"/>
      <c r="N131" s="158"/>
      <c r="O131" s="158"/>
      <c r="Q131" s="200"/>
      <c r="R131" s="158"/>
      <c r="S131" s="158"/>
      <c r="U131" s="200"/>
      <c r="V131" s="158"/>
      <c r="W131" s="158"/>
      <c r="Y131" s="200"/>
      <c r="Z131" s="158"/>
      <c r="AA131" s="158"/>
      <c r="AC131" s="200"/>
      <c r="AD131" s="158"/>
      <c r="AE131" s="158"/>
      <c r="AG131" s="200"/>
      <c r="AH131" s="158"/>
      <c r="AI131" s="158"/>
      <c r="AK131" s="200"/>
      <c r="AL131" s="158"/>
      <c r="AM131" s="158"/>
      <c r="AO131" s="200"/>
      <c r="AP131" s="158"/>
      <c r="AQ131" s="158"/>
      <c r="AS131" s="200"/>
      <c r="AT131" s="158"/>
      <c r="AU131" s="158"/>
    </row>
    <row r="132" spans="2:47" x14ac:dyDescent="0.25">
      <c r="B132" s="139">
        <v>3200</v>
      </c>
      <c r="C132" s="219" t="s">
        <v>48</v>
      </c>
      <c r="D132" s="198"/>
      <c r="E132" s="180">
        <f>SUM(E133:E137)</f>
        <v>0</v>
      </c>
      <c r="F132" s="179">
        <f>SUM(F133:F137)</f>
        <v>0</v>
      </c>
      <c r="G132" s="179">
        <f>SUM(G133:G137)</f>
        <v>0</v>
      </c>
      <c r="I132" s="377">
        <f t="shared" ref="I132:K132" si="201">SUM(I133:I137)</f>
        <v>0</v>
      </c>
      <c r="J132" s="179">
        <f t="shared" si="201"/>
        <v>0</v>
      </c>
      <c r="K132" s="179">
        <f t="shared" si="201"/>
        <v>0</v>
      </c>
      <c r="M132" s="377">
        <f t="shared" ref="M132:O132" si="202">SUM(M133:M137)</f>
        <v>0</v>
      </c>
      <c r="N132" s="179">
        <f t="shared" si="202"/>
        <v>0</v>
      </c>
      <c r="O132" s="179">
        <f t="shared" si="202"/>
        <v>0</v>
      </c>
      <c r="Q132" s="377">
        <f t="shared" ref="Q132:S132" si="203">SUM(Q133:Q137)</f>
        <v>0</v>
      </c>
      <c r="R132" s="179">
        <f t="shared" si="203"/>
        <v>0</v>
      </c>
      <c r="S132" s="179">
        <f t="shared" si="203"/>
        <v>0</v>
      </c>
      <c r="U132" s="377">
        <f t="shared" ref="U132:W132" si="204">SUM(U133:U137)</f>
        <v>0</v>
      </c>
      <c r="V132" s="179">
        <f t="shared" si="204"/>
        <v>0</v>
      </c>
      <c r="W132" s="179">
        <f t="shared" si="204"/>
        <v>0</v>
      </c>
      <c r="Y132" s="377">
        <f t="shared" ref="Y132:AA132" si="205">SUM(Y133:Y137)</f>
        <v>0</v>
      </c>
      <c r="Z132" s="179">
        <f t="shared" si="205"/>
        <v>0</v>
      </c>
      <c r="AA132" s="179">
        <f t="shared" si="205"/>
        <v>0</v>
      </c>
      <c r="AC132" s="377">
        <f t="shared" ref="AC132:AE132" si="206">SUM(AC133:AC137)</f>
        <v>0</v>
      </c>
      <c r="AD132" s="179">
        <f t="shared" si="206"/>
        <v>0</v>
      </c>
      <c r="AE132" s="179">
        <f t="shared" si="206"/>
        <v>0</v>
      </c>
      <c r="AG132" s="377">
        <f t="shared" ref="AG132:AI132" si="207">SUM(AG133:AG137)</f>
        <v>0</v>
      </c>
      <c r="AH132" s="179">
        <f t="shared" si="207"/>
        <v>0</v>
      </c>
      <c r="AI132" s="179">
        <f t="shared" si="207"/>
        <v>0</v>
      </c>
      <c r="AK132" s="377">
        <f t="shared" ref="AK132:AM132" si="208">SUM(AK133:AK137)</f>
        <v>0</v>
      </c>
      <c r="AL132" s="179">
        <f t="shared" si="208"/>
        <v>0</v>
      </c>
      <c r="AM132" s="179">
        <f t="shared" si="208"/>
        <v>0</v>
      </c>
      <c r="AO132" s="377">
        <f t="shared" ref="AO132:AQ132" si="209">SUM(AO133:AO137)</f>
        <v>0</v>
      </c>
      <c r="AP132" s="179">
        <f t="shared" si="209"/>
        <v>0</v>
      </c>
      <c r="AQ132" s="179">
        <f t="shared" si="209"/>
        <v>0</v>
      </c>
      <c r="AS132" s="377">
        <f t="shared" ref="AS132:AU132" si="210">SUM(AS133:AS137)</f>
        <v>0</v>
      </c>
      <c r="AT132" s="179">
        <f t="shared" si="210"/>
        <v>0</v>
      </c>
      <c r="AU132" s="179">
        <f t="shared" si="210"/>
        <v>0</v>
      </c>
    </row>
    <row r="133" spans="2:47" x14ac:dyDescent="0.25">
      <c r="B133" s="139">
        <v>3210</v>
      </c>
      <c r="C133" s="193"/>
      <c r="D133" s="199" t="s">
        <v>49</v>
      </c>
      <c r="E133" s="160">
        <f t="shared" ref="E133:G137" si="211">+I133+M133+Q133+U133+Y133+AC133+AG133+AK133+AO133+AS133</f>
        <v>0</v>
      </c>
      <c r="F133" s="158">
        <f t="shared" si="211"/>
        <v>0</v>
      </c>
      <c r="G133" s="158">
        <f t="shared" si="211"/>
        <v>0</v>
      </c>
      <c r="I133" s="200">
        <v>0</v>
      </c>
      <c r="J133" s="158">
        <v>0</v>
      </c>
      <c r="K133" s="158">
        <v>0</v>
      </c>
      <c r="M133" s="200">
        <v>0</v>
      </c>
      <c r="N133" s="158">
        <v>0</v>
      </c>
      <c r="O133" s="158">
        <v>0</v>
      </c>
      <c r="Q133" s="200">
        <v>0</v>
      </c>
      <c r="R133" s="158">
        <v>0</v>
      </c>
      <c r="S133" s="158">
        <v>0</v>
      </c>
      <c r="U133" s="200">
        <v>0</v>
      </c>
      <c r="V133" s="158">
        <v>0</v>
      </c>
      <c r="W133" s="158">
        <v>0</v>
      </c>
      <c r="Y133" s="200">
        <v>0</v>
      </c>
      <c r="Z133" s="158">
        <v>0</v>
      </c>
      <c r="AA133" s="158">
        <v>0</v>
      </c>
      <c r="AC133" s="200">
        <v>0</v>
      </c>
      <c r="AD133" s="158">
        <v>0</v>
      </c>
      <c r="AE133" s="158">
        <v>0</v>
      </c>
      <c r="AG133" s="200">
        <v>0</v>
      </c>
      <c r="AH133" s="158">
        <v>0</v>
      </c>
      <c r="AI133" s="158">
        <v>0</v>
      </c>
      <c r="AK133" s="200">
        <v>0</v>
      </c>
      <c r="AL133" s="158">
        <v>0</v>
      </c>
      <c r="AM133" s="158">
        <v>0</v>
      </c>
      <c r="AO133" s="200">
        <v>0</v>
      </c>
      <c r="AP133" s="158">
        <v>0</v>
      </c>
      <c r="AQ133" s="158">
        <v>0</v>
      </c>
      <c r="AS133" s="200">
        <v>0</v>
      </c>
      <c r="AT133" s="158">
        <v>0</v>
      </c>
      <c r="AU133" s="158">
        <v>0</v>
      </c>
    </row>
    <row r="134" spans="2:47" x14ac:dyDescent="0.25">
      <c r="B134" s="139">
        <v>3220</v>
      </c>
      <c r="C134" s="193"/>
      <c r="D134" s="199" t="s">
        <v>50</v>
      </c>
      <c r="E134" s="160">
        <f t="shared" si="211"/>
        <v>0</v>
      </c>
      <c r="F134" s="158">
        <f t="shared" si="211"/>
        <v>0</v>
      </c>
      <c r="G134" s="158">
        <f t="shared" si="211"/>
        <v>0</v>
      </c>
      <c r="I134" s="200">
        <v>0</v>
      </c>
      <c r="J134" s="158">
        <v>0</v>
      </c>
      <c r="K134" s="158">
        <v>0</v>
      </c>
      <c r="M134" s="200">
        <v>0</v>
      </c>
      <c r="N134" s="158">
        <v>0</v>
      </c>
      <c r="O134" s="158">
        <v>0</v>
      </c>
      <c r="Q134" s="200">
        <v>0</v>
      </c>
      <c r="R134" s="158">
        <v>0</v>
      </c>
      <c r="S134" s="158">
        <v>0</v>
      </c>
      <c r="U134" s="200">
        <v>0</v>
      </c>
      <c r="V134" s="158">
        <v>0</v>
      </c>
      <c r="W134" s="158">
        <v>0</v>
      </c>
      <c r="Y134" s="200">
        <v>0</v>
      </c>
      <c r="Z134" s="158">
        <v>0</v>
      </c>
      <c r="AA134" s="158">
        <v>0</v>
      </c>
      <c r="AC134" s="200">
        <v>0</v>
      </c>
      <c r="AD134" s="158">
        <v>0</v>
      </c>
      <c r="AE134" s="158">
        <v>0</v>
      </c>
      <c r="AG134" s="200">
        <v>0</v>
      </c>
      <c r="AH134" s="158">
        <v>0</v>
      </c>
      <c r="AI134" s="158">
        <v>0</v>
      </c>
      <c r="AK134" s="200">
        <v>0</v>
      </c>
      <c r="AL134" s="158">
        <v>0</v>
      </c>
      <c r="AM134" s="158">
        <v>0</v>
      </c>
      <c r="AO134" s="200">
        <v>0</v>
      </c>
      <c r="AP134" s="158">
        <v>0</v>
      </c>
      <c r="AQ134" s="158">
        <v>0</v>
      </c>
      <c r="AS134" s="200">
        <v>0</v>
      </c>
      <c r="AT134" s="158">
        <v>0</v>
      </c>
      <c r="AU134" s="158">
        <v>0</v>
      </c>
    </row>
    <row r="135" spans="2:47" x14ac:dyDescent="0.25">
      <c r="B135" s="139">
        <v>3230</v>
      </c>
      <c r="C135" s="193"/>
      <c r="D135" s="199" t="s">
        <v>51</v>
      </c>
      <c r="E135" s="160">
        <f t="shared" si="211"/>
        <v>0</v>
      </c>
      <c r="F135" s="158">
        <f t="shared" si="211"/>
        <v>0</v>
      </c>
      <c r="G135" s="158">
        <f t="shared" si="211"/>
        <v>0</v>
      </c>
      <c r="I135" s="200">
        <v>0</v>
      </c>
      <c r="J135" s="158">
        <v>0</v>
      </c>
      <c r="K135" s="158">
        <v>0</v>
      </c>
      <c r="M135" s="200">
        <v>0</v>
      </c>
      <c r="N135" s="158">
        <v>0</v>
      </c>
      <c r="O135" s="158">
        <v>0</v>
      </c>
      <c r="Q135" s="200">
        <v>0</v>
      </c>
      <c r="R135" s="158">
        <v>0</v>
      </c>
      <c r="S135" s="158">
        <v>0</v>
      </c>
      <c r="U135" s="200">
        <v>0</v>
      </c>
      <c r="V135" s="158">
        <v>0</v>
      </c>
      <c r="W135" s="158">
        <v>0</v>
      </c>
      <c r="Y135" s="200">
        <v>0</v>
      </c>
      <c r="Z135" s="158">
        <v>0</v>
      </c>
      <c r="AA135" s="158">
        <v>0</v>
      </c>
      <c r="AC135" s="200">
        <v>0</v>
      </c>
      <c r="AD135" s="158">
        <v>0</v>
      </c>
      <c r="AE135" s="158">
        <v>0</v>
      </c>
      <c r="AG135" s="200">
        <v>0</v>
      </c>
      <c r="AH135" s="158">
        <v>0</v>
      </c>
      <c r="AI135" s="158">
        <v>0</v>
      </c>
      <c r="AK135" s="200">
        <v>0</v>
      </c>
      <c r="AL135" s="158">
        <v>0</v>
      </c>
      <c r="AM135" s="158">
        <v>0</v>
      </c>
      <c r="AO135" s="200">
        <v>0</v>
      </c>
      <c r="AP135" s="158">
        <v>0</v>
      </c>
      <c r="AQ135" s="158">
        <v>0</v>
      </c>
      <c r="AS135" s="200">
        <v>0</v>
      </c>
      <c r="AT135" s="158">
        <v>0</v>
      </c>
      <c r="AU135" s="158">
        <v>0</v>
      </c>
    </row>
    <row r="136" spans="2:47" x14ac:dyDescent="0.25">
      <c r="B136" s="139">
        <v>3240</v>
      </c>
      <c r="C136" s="193"/>
      <c r="D136" s="199" t="s">
        <v>52</v>
      </c>
      <c r="E136" s="160">
        <f t="shared" si="211"/>
        <v>0</v>
      </c>
      <c r="F136" s="158">
        <f t="shared" si="211"/>
        <v>0</v>
      </c>
      <c r="G136" s="158">
        <f t="shared" si="211"/>
        <v>0</v>
      </c>
      <c r="I136" s="200">
        <v>0</v>
      </c>
      <c r="J136" s="158">
        <v>0</v>
      </c>
      <c r="K136" s="158">
        <v>0</v>
      </c>
      <c r="M136" s="200">
        <v>0</v>
      </c>
      <c r="N136" s="158">
        <v>0</v>
      </c>
      <c r="O136" s="158">
        <v>0</v>
      </c>
      <c r="Q136" s="200">
        <v>0</v>
      </c>
      <c r="R136" s="158">
        <v>0</v>
      </c>
      <c r="S136" s="158">
        <v>0</v>
      </c>
      <c r="U136" s="200">
        <v>0</v>
      </c>
      <c r="V136" s="158">
        <v>0</v>
      </c>
      <c r="W136" s="158">
        <v>0</v>
      </c>
      <c r="Y136" s="200">
        <v>0</v>
      </c>
      <c r="Z136" s="158">
        <v>0</v>
      </c>
      <c r="AA136" s="158">
        <v>0</v>
      </c>
      <c r="AC136" s="200">
        <v>0</v>
      </c>
      <c r="AD136" s="158">
        <v>0</v>
      </c>
      <c r="AE136" s="158">
        <v>0</v>
      </c>
      <c r="AG136" s="200">
        <v>0</v>
      </c>
      <c r="AH136" s="158">
        <v>0</v>
      </c>
      <c r="AI136" s="158">
        <v>0</v>
      </c>
      <c r="AK136" s="200">
        <v>0</v>
      </c>
      <c r="AL136" s="158">
        <v>0</v>
      </c>
      <c r="AM136" s="158">
        <v>0</v>
      </c>
      <c r="AO136" s="200">
        <v>0</v>
      </c>
      <c r="AP136" s="158">
        <v>0</v>
      </c>
      <c r="AQ136" s="158">
        <v>0</v>
      </c>
      <c r="AS136" s="200">
        <v>0</v>
      </c>
      <c r="AT136" s="158">
        <v>0</v>
      </c>
      <c r="AU136" s="158">
        <v>0</v>
      </c>
    </row>
    <row r="137" spans="2:47" x14ac:dyDescent="0.25">
      <c r="B137" s="139">
        <v>3250</v>
      </c>
      <c r="C137" s="193"/>
      <c r="D137" s="199" t="s">
        <v>53</v>
      </c>
      <c r="E137" s="160">
        <f t="shared" si="211"/>
        <v>0</v>
      </c>
      <c r="F137" s="158">
        <f t="shared" si="211"/>
        <v>0</v>
      </c>
      <c r="G137" s="158">
        <f t="shared" si="211"/>
        <v>0</v>
      </c>
      <c r="I137" s="200">
        <v>0</v>
      </c>
      <c r="J137" s="158">
        <v>0</v>
      </c>
      <c r="K137" s="158">
        <v>0</v>
      </c>
      <c r="M137" s="200">
        <v>0</v>
      </c>
      <c r="N137" s="158">
        <v>0</v>
      </c>
      <c r="O137" s="158">
        <v>0</v>
      </c>
      <c r="Q137" s="200">
        <v>0</v>
      </c>
      <c r="R137" s="158">
        <v>0</v>
      </c>
      <c r="S137" s="158">
        <v>0</v>
      </c>
      <c r="U137" s="200">
        <v>0</v>
      </c>
      <c r="V137" s="158">
        <v>0</v>
      </c>
      <c r="W137" s="158">
        <v>0</v>
      </c>
      <c r="Y137" s="200">
        <v>0</v>
      </c>
      <c r="Z137" s="158">
        <v>0</v>
      </c>
      <c r="AA137" s="158">
        <v>0</v>
      </c>
      <c r="AC137" s="200">
        <v>0</v>
      </c>
      <c r="AD137" s="158">
        <v>0</v>
      </c>
      <c r="AE137" s="158">
        <v>0</v>
      </c>
      <c r="AG137" s="200">
        <v>0</v>
      </c>
      <c r="AH137" s="158">
        <v>0</v>
      </c>
      <c r="AI137" s="158">
        <v>0</v>
      </c>
      <c r="AK137" s="200">
        <v>0</v>
      </c>
      <c r="AL137" s="158">
        <v>0</v>
      </c>
      <c r="AM137" s="158">
        <v>0</v>
      </c>
      <c r="AO137" s="200">
        <v>0</v>
      </c>
      <c r="AP137" s="158">
        <v>0</v>
      </c>
      <c r="AQ137" s="158">
        <v>0</v>
      </c>
      <c r="AS137" s="200">
        <v>0</v>
      </c>
      <c r="AT137" s="158">
        <v>0</v>
      </c>
      <c r="AU137" s="158">
        <v>0</v>
      </c>
    </row>
    <row r="138" spans="2:47" x14ac:dyDescent="0.25">
      <c r="B138" s="139"/>
      <c r="C138" s="193"/>
      <c r="D138" s="199"/>
      <c r="E138" s="160"/>
      <c r="F138" s="158"/>
      <c r="G138" s="158"/>
      <c r="I138" s="200"/>
      <c r="J138" s="158"/>
      <c r="K138" s="158"/>
      <c r="M138" s="200"/>
      <c r="N138" s="158"/>
      <c r="O138" s="158"/>
      <c r="Q138" s="200"/>
      <c r="R138" s="158"/>
      <c r="S138" s="158"/>
      <c r="U138" s="200"/>
      <c r="V138" s="158"/>
      <c r="W138" s="158"/>
      <c r="Y138" s="200"/>
      <c r="Z138" s="158"/>
      <c r="AA138" s="158"/>
      <c r="AC138" s="200"/>
      <c r="AD138" s="158"/>
      <c r="AE138" s="158"/>
      <c r="AG138" s="200"/>
      <c r="AH138" s="158"/>
      <c r="AI138" s="158"/>
      <c r="AK138" s="200"/>
      <c r="AL138" s="158"/>
      <c r="AM138" s="158"/>
      <c r="AO138" s="200"/>
      <c r="AP138" s="158"/>
      <c r="AQ138" s="158"/>
      <c r="AS138" s="200"/>
      <c r="AT138" s="158"/>
      <c r="AU138" s="158"/>
    </row>
    <row r="139" spans="2:47" x14ac:dyDescent="0.25">
      <c r="B139" s="139">
        <v>3300</v>
      </c>
      <c r="C139" s="219" t="s">
        <v>54</v>
      </c>
      <c r="D139" s="198"/>
      <c r="E139" s="180">
        <f>SUM(E140:E141)</f>
        <v>0</v>
      </c>
      <c r="F139" s="179">
        <f>SUM(F140:F141)</f>
        <v>0</v>
      </c>
      <c r="G139" s="179">
        <f>SUM(G140:G141)</f>
        <v>0</v>
      </c>
      <c r="I139" s="377">
        <f t="shared" ref="I139:K139" si="212">SUM(I140:I141)</f>
        <v>0</v>
      </c>
      <c r="J139" s="179">
        <f t="shared" si="212"/>
        <v>0</v>
      </c>
      <c r="K139" s="179">
        <f t="shared" si="212"/>
        <v>0</v>
      </c>
      <c r="M139" s="377">
        <f t="shared" ref="M139:O139" si="213">SUM(M140:M141)</f>
        <v>0</v>
      </c>
      <c r="N139" s="179">
        <f t="shared" si="213"/>
        <v>0</v>
      </c>
      <c r="O139" s="179">
        <f t="shared" si="213"/>
        <v>0</v>
      </c>
      <c r="Q139" s="377">
        <f t="shared" ref="Q139:S139" si="214">SUM(Q140:Q141)</f>
        <v>0</v>
      </c>
      <c r="R139" s="179">
        <f t="shared" si="214"/>
        <v>0</v>
      </c>
      <c r="S139" s="179">
        <f t="shared" si="214"/>
        <v>0</v>
      </c>
      <c r="U139" s="377">
        <f t="shared" ref="U139:W139" si="215">SUM(U140:U141)</f>
        <v>0</v>
      </c>
      <c r="V139" s="179">
        <f t="shared" si="215"/>
        <v>0</v>
      </c>
      <c r="W139" s="179">
        <f t="shared" si="215"/>
        <v>0</v>
      </c>
      <c r="Y139" s="377">
        <f t="shared" ref="Y139:AA139" si="216">SUM(Y140:Y141)</f>
        <v>0</v>
      </c>
      <c r="Z139" s="179">
        <f t="shared" si="216"/>
        <v>0</v>
      </c>
      <c r="AA139" s="179">
        <f t="shared" si="216"/>
        <v>0</v>
      </c>
      <c r="AC139" s="377">
        <f t="shared" ref="AC139:AE139" si="217">SUM(AC140:AC141)</f>
        <v>0</v>
      </c>
      <c r="AD139" s="179">
        <f t="shared" si="217"/>
        <v>0</v>
      </c>
      <c r="AE139" s="179">
        <f t="shared" si="217"/>
        <v>0</v>
      </c>
      <c r="AG139" s="377">
        <f t="shared" ref="AG139:AI139" si="218">SUM(AG140:AG141)</f>
        <v>0</v>
      </c>
      <c r="AH139" s="179">
        <f t="shared" si="218"/>
        <v>0</v>
      </c>
      <c r="AI139" s="179">
        <f t="shared" si="218"/>
        <v>0</v>
      </c>
      <c r="AK139" s="377">
        <f t="shared" ref="AK139:AM139" si="219">SUM(AK140:AK141)</f>
        <v>0</v>
      </c>
      <c r="AL139" s="179">
        <f t="shared" si="219"/>
        <v>0</v>
      </c>
      <c r="AM139" s="179">
        <f t="shared" si="219"/>
        <v>0</v>
      </c>
      <c r="AO139" s="377">
        <f t="shared" ref="AO139:AQ139" si="220">SUM(AO140:AO141)</f>
        <v>0</v>
      </c>
      <c r="AP139" s="179">
        <f t="shared" si="220"/>
        <v>0</v>
      </c>
      <c r="AQ139" s="179">
        <f t="shared" si="220"/>
        <v>0</v>
      </c>
      <c r="AS139" s="377">
        <f t="shared" ref="AS139:AU139" si="221">SUM(AS140:AS141)</f>
        <v>0</v>
      </c>
      <c r="AT139" s="179">
        <f t="shared" si="221"/>
        <v>0</v>
      </c>
      <c r="AU139" s="179">
        <f t="shared" si="221"/>
        <v>0</v>
      </c>
    </row>
    <row r="140" spans="2:47" x14ac:dyDescent="0.25">
      <c r="B140" s="139">
        <v>3310</v>
      </c>
      <c r="C140" s="193"/>
      <c r="D140" s="199" t="s">
        <v>55</v>
      </c>
      <c r="E140" s="160">
        <f t="shared" ref="E140:G141" si="222">+I140+M140+Q140+U140+Y140+AC140+AG140+AK140+AO140+AS140</f>
        <v>0</v>
      </c>
      <c r="F140" s="158">
        <f t="shared" si="222"/>
        <v>0</v>
      </c>
      <c r="G140" s="158">
        <f t="shared" si="222"/>
        <v>0</v>
      </c>
      <c r="I140" s="200">
        <v>0</v>
      </c>
      <c r="J140" s="158">
        <v>0</v>
      </c>
      <c r="K140" s="158">
        <v>0</v>
      </c>
      <c r="M140" s="200">
        <v>0</v>
      </c>
      <c r="N140" s="158">
        <v>0</v>
      </c>
      <c r="O140" s="158">
        <v>0</v>
      </c>
      <c r="Q140" s="200">
        <v>0</v>
      </c>
      <c r="R140" s="158">
        <v>0</v>
      </c>
      <c r="S140" s="158">
        <v>0</v>
      </c>
      <c r="U140" s="200">
        <v>0</v>
      </c>
      <c r="V140" s="158">
        <v>0</v>
      </c>
      <c r="W140" s="158">
        <v>0</v>
      </c>
      <c r="Y140" s="200">
        <v>0</v>
      </c>
      <c r="Z140" s="158">
        <v>0</v>
      </c>
      <c r="AA140" s="158">
        <v>0</v>
      </c>
      <c r="AC140" s="200">
        <v>0</v>
      </c>
      <c r="AD140" s="158">
        <v>0</v>
      </c>
      <c r="AE140" s="158">
        <v>0</v>
      </c>
      <c r="AG140" s="200">
        <v>0</v>
      </c>
      <c r="AH140" s="158">
        <v>0</v>
      </c>
      <c r="AI140" s="158">
        <v>0</v>
      </c>
      <c r="AK140" s="200">
        <v>0</v>
      </c>
      <c r="AL140" s="158">
        <v>0</v>
      </c>
      <c r="AM140" s="158">
        <v>0</v>
      </c>
      <c r="AO140" s="200">
        <v>0</v>
      </c>
      <c r="AP140" s="158">
        <v>0</v>
      </c>
      <c r="AQ140" s="158">
        <v>0</v>
      </c>
      <c r="AS140" s="200">
        <v>0</v>
      </c>
      <c r="AT140" s="158">
        <v>0</v>
      </c>
      <c r="AU140" s="158">
        <v>0</v>
      </c>
    </row>
    <row r="141" spans="2:47" x14ac:dyDescent="0.25">
      <c r="B141" s="139">
        <v>3320</v>
      </c>
      <c r="C141" s="193"/>
      <c r="D141" s="199" t="s">
        <v>56</v>
      </c>
      <c r="E141" s="160">
        <f t="shared" si="222"/>
        <v>0</v>
      </c>
      <c r="F141" s="158">
        <f t="shared" si="222"/>
        <v>0</v>
      </c>
      <c r="G141" s="158">
        <f t="shared" si="222"/>
        <v>0</v>
      </c>
      <c r="I141" s="200">
        <v>0</v>
      </c>
      <c r="J141" s="158">
        <v>0</v>
      </c>
      <c r="K141" s="158">
        <v>0</v>
      </c>
      <c r="M141" s="200">
        <v>0</v>
      </c>
      <c r="N141" s="158">
        <v>0</v>
      </c>
      <c r="O141" s="158">
        <v>0</v>
      </c>
      <c r="Q141" s="200">
        <v>0</v>
      </c>
      <c r="R141" s="158">
        <v>0</v>
      </c>
      <c r="S141" s="158">
        <v>0</v>
      </c>
      <c r="U141" s="200">
        <v>0</v>
      </c>
      <c r="V141" s="158">
        <v>0</v>
      </c>
      <c r="W141" s="158">
        <v>0</v>
      </c>
      <c r="Y141" s="200">
        <v>0</v>
      </c>
      <c r="Z141" s="158">
        <v>0</v>
      </c>
      <c r="AA141" s="158">
        <v>0</v>
      </c>
      <c r="AC141" s="200">
        <v>0</v>
      </c>
      <c r="AD141" s="158">
        <v>0</v>
      </c>
      <c r="AE141" s="158">
        <v>0</v>
      </c>
      <c r="AG141" s="200">
        <v>0</v>
      </c>
      <c r="AH141" s="158">
        <v>0</v>
      </c>
      <c r="AI141" s="158">
        <v>0</v>
      </c>
      <c r="AK141" s="200">
        <v>0</v>
      </c>
      <c r="AL141" s="158">
        <v>0</v>
      </c>
      <c r="AM141" s="158">
        <v>0</v>
      </c>
      <c r="AO141" s="200">
        <v>0</v>
      </c>
      <c r="AP141" s="158">
        <v>0</v>
      </c>
      <c r="AQ141" s="158">
        <v>0</v>
      </c>
      <c r="AS141" s="200">
        <v>0</v>
      </c>
      <c r="AT141" s="158">
        <v>0</v>
      </c>
      <c r="AU141" s="158">
        <v>0</v>
      </c>
    </row>
    <row r="142" spans="2:47" x14ac:dyDescent="0.25">
      <c r="B142" s="139"/>
      <c r="C142" s="193"/>
      <c r="D142" s="199"/>
      <c r="E142" s="160"/>
      <c r="F142" s="158"/>
      <c r="G142" s="158"/>
      <c r="I142" s="200"/>
      <c r="J142" s="158"/>
      <c r="K142" s="158"/>
      <c r="M142" s="200"/>
      <c r="N142" s="158"/>
      <c r="O142" s="158"/>
      <c r="Q142" s="200"/>
      <c r="R142" s="158"/>
      <c r="S142" s="158"/>
      <c r="U142" s="200"/>
      <c r="V142" s="158"/>
      <c r="W142" s="158"/>
      <c r="Y142" s="200"/>
      <c r="Z142" s="158"/>
      <c r="AA142" s="158"/>
      <c r="AC142" s="200"/>
      <c r="AD142" s="158"/>
      <c r="AE142" s="158"/>
      <c r="AG142" s="200"/>
      <c r="AH142" s="158"/>
      <c r="AI142" s="158"/>
      <c r="AK142" s="200"/>
      <c r="AL142" s="158"/>
      <c r="AM142" s="158"/>
      <c r="AO142" s="200"/>
      <c r="AP142" s="158"/>
      <c r="AQ142" s="158"/>
      <c r="AS142" s="200"/>
      <c r="AT142" s="158"/>
      <c r="AU142" s="158"/>
    </row>
    <row r="143" spans="2:47" x14ac:dyDescent="0.25">
      <c r="B143" s="139">
        <v>3000</v>
      </c>
      <c r="C143" s="193"/>
      <c r="D143" s="215" t="s">
        <v>57</v>
      </c>
      <c r="E143" s="180">
        <f>+E132+E127+E139</f>
        <v>0</v>
      </c>
      <c r="F143" s="179">
        <f t="shared" ref="F143:G143" si="223">+F132+F127+F139</f>
        <v>0</v>
      </c>
      <c r="G143" s="179">
        <f t="shared" si="223"/>
        <v>0</v>
      </c>
      <c r="I143" s="377">
        <f t="shared" ref="I143:K143" si="224">+I132+I127+I139</f>
        <v>0</v>
      </c>
      <c r="J143" s="179">
        <f t="shared" si="224"/>
        <v>0</v>
      </c>
      <c r="K143" s="179">
        <f t="shared" si="224"/>
        <v>0</v>
      </c>
      <c r="M143" s="377">
        <f t="shared" ref="M143:O143" si="225">+M132+M127+M139</f>
        <v>0</v>
      </c>
      <c r="N143" s="179">
        <f t="shared" si="225"/>
        <v>0</v>
      </c>
      <c r="O143" s="179">
        <f t="shared" si="225"/>
        <v>0</v>
      </c>
      <c r="Q143" s="377">
        <f t="shared" ref="Q143:S143" si="226">+Q132+Q127+Q139</f>
        <v>0</v>
      </c>
      <c r="R143" s="179">
        <f t="shared" si="226"/>
        <v>0</v>
      </c>
      <c r="S143" s="179">
        <f t="shared" si="226"/>
        <v>0</v>
      </c>
      <c r="U143" s="377">
        <f t="shared" ref="U143:W143" si="227">+U132+U127+U139</f>
        <v>0</v>
      </c>
      <c r="V143" s="179">
        <f t="shared" si="227"/>
        <v>0</v>
      </c>
      <c r="W143" s="179">
        <f t="shared" si="227"/>
        <v>0</v>
      </c>
      <c r="Y143" s="377">
        <f t="shared" ref="Y143:AA143" si="228">+Y132+Y127+Y139</f>
        <v>0</v>
      </c>
      <c r="Z143" s="179">
        <f t="shared" si="228"/>
        <v>0</v>
      </c>
      <c r="AA143" s="179">
        <f t="shared" si="228"/>
        <v>0</v>
      </c>
      <c r="AC143" s="377">
        <f t="shared" ref="AC143:AE143" si="229">+AC132+AC127+AC139</f>
        <v>0</v>
      </c>
      <c r="AD143" s="179">
        <f t="shared" si="229"/>
        <v>0</v>
      </c>
      <c r="AE143" s="179">
        <f t="shared" si="229"/>
        <v>0</v>
      </c>
      <c r="AG143" s="377">
        <f t="shared" ref="AG143:AI143" si="230">+AG132+AG127+AG139</f>
        <v>0</v>
      </c>
      <c r="AH143" s="179">
        <f t="shared" si="230"/>
        <v>0</v>
      </c>
      <c r="AI143" s="179">
        <f t="shared" si="230"/>
        <v>0</v>
      </c>
      <c r="AK143" s="377">
        <f t="shared" ref="AK143:AM143" si="231">+AK132+AK127+AK139</f>
        <v>0</v>
      </c>
      <c r="AL143" s="179">
        <f t="shared" si="231"/>
        <v>0</v>
      </c>
      <c r="AM143" s="179">
        <f t="shared" si="231"/>
        <v>0</v>
      </c>
      <c r="AO143" s="377">
        <f t="shared" ref="AO143:AQ143" si="232">+AO132+AO127+AO139</f>
        <v>0</v>
      </c>
      <c r="AP143" s="179">
        <f t="shared" si="232"/>
        <v>0</v>
      </c>
      <c r="AQ143" s="179">
        <f t="shared" si="232"/>
        <v>0</v>
      </c>
      <c r="AS143" s="377">
        <f t="shared" ref="AS143:AU143" si="233">+AS132+AS127+AS139</f>
        <v>0</v>
      </c>
      <c r="AT143" s="179">
        <f t="shared" si="233"/>
        <v>0</v>
      </c>
      <c r="AU143" s="179">
        <f t="shared" si="233"/>
        <v>0</v>
      </c>
    </row>
    <row r="144" spans="2:47" x14ac:dyDescent="0.25">
      <c r="B144" s="139"/>
      <c r="C144" s="193"/>
      <c r="D144" s="194"/>
      <c r="E144" s="152"/>
      <c r="F144" s="149"/>
      <c r="G144" s="149"/>
      <c r="I144" s="204"/>
      <c r="J144" s="149"/>
      <c r="K144" s="149"/>
      <c r="M144" s="204"/>
      <c r="N144" s="149"/>
      <c r="O144" s="149"/>
      <c r="Q144" s="204"/>
      <c r="R144" s="149"/>
      <c r="S144" s="149"/>
      <c r="U144" s="204"/>
      <c r="V144" s="149"/>
      <c r="W144" s="149"/>
      <c r="Y144" s="204"/>
      <c r="Z144" s="149"/>
      <c r="AA144" s="149"/>
      <c r="AC144" s="204"/>
      <c r="AD144" s="149"/>
      <c r="AE144" s="149"/>
      <c r="AG144" s="204"/>
      <c r="AH144" s="149"/>
      <c r="AI144" s="149"/>
      <c r="AK144" s="204"/>
      <c r="AL144" s="149"/>
      <c r="AM144" s="149"/>
      <c r="AO144" s="204"/>
      <c r="AP144" s="149"/>
      <c r="AQ144" s="149"/>
      <c r="AS144" s="204"/>
      <c r="AT144" s="149"/>
      <c r="AU144" s="149"/>
    </row>
    <row r="145" spans="2:47" x14ac:dyDescent="0.25">
      <c r="B145" s="139"/>
      <c r="C145" s="193"/>
      <c r="D145" s="194" t="s">
        <v>58</v>
      </c>
      <c r="E145" s="152">
        <f>+E143+E123</f>
        <v>0</v>
      </c>
      <c r="F145" s="149">
        <f t="shared" ref="F145:G145" si="234">+F143+F123</f>
        <v>0</v>
      </c>
      <c r="G145" s="149">
        <f t="shared" si="234"/>
        <v>0</v>
      </c>
      <c r="I145" s="204">
        <f t="shared" ref="I145:K145" si="235">+I143+I123</f>
        <v>0</v>
      </c>
      <c r="J145" s="149">
        <f t="shared" si="235"/>
        <v>0</v>
      </c>
      <c r="K145" s="149">
        <f t="shared" si="235"/>
        <v>0</v>
      </c>
      <c r="M145" s="204">
        <f t="shared" ref="M145:O145" si="236">+M143+M123</f>
        <v>0</v>
      </c>
      <c r="N145" s="149">
        <f t="shared" si="236"/>
        <v>0</v>
      </c>
      <c r="O145" s="149">
        <f t="shared" si="236"/>
        <v>0</v>
      </c>
      <c r="Q145" s="204">
        <f t="shared" ref="Q145:S145" si="237">+Q143+Q123</f>
        <v>0</v>
      </c>
      <c r="R145" s="149">
        <f t="shared" si="237"/>
        <v>0</v>
      </c>
      <c r="S145" s="149">
        <f t="shared" si="237"/>
        <v>0</v>
      </c>
      <c r="U145" s="204">
        <f t="shared" ref="U145:W145" si="238">+U143+U123</f>
        <v>0</v>
      </c>
      <c r="V145" s="149">
        <f t="shared" si="238"/>
        <v>0</v>
      </c>
      <c r="W145" s="149">
        <f t="shared" si="238"/>
        <v>0</v>
      </c>
      <c r="Y145" s="204">
        <f t="shared" ref="Y145:AA145" si="239">+Y143+Y123</f>
        <v>0</v>
      </c>
      <c r="Z145" s="149">
        <f t="shared" si="239"/>
        <v>0</v>
      </c>
      <c r="AA145" s="149">
        <f t="shared" si="239"/>
        <v>0</v>
      </c>
      <c r="AC145" s="204">
        <f t="shared" ref="AC145:AE145" si="240">+AC143+AC123</f>
        <v>0</v>
      </c>
      <c r="AD145" s="149">
        <f t="shared" si="240"/>
        <v>0</v>
      </c>
      <c r="AE145" s="149">
        <f t="shared" si="240"/>
        <v>0</v>
      </c>
      <c r="AG145" s="204">
        <f t="shared" ref="AG145:AI145" si="241">+AG143+AG123</f>
        <v>0</v>
      </c>
      <c r="AH145" s="149">
        <f t="shared" si="241"/>
        <v>0</v>
      </c>
      <c r="AI145" s="149">
        <f t="shared" si="241"/>
        <v>0</v>
      </c>
      <c r="AK145" s="204">
        <f t="shared" ref="AK145:AM145" si="242">+AK143+AK123</f>
        <v>0</v>
      </c>
      <c r="AL145" s="149">
        <f t="shared" si="242"/>
        <v>0</v>
      </c>
      <c r="AM145" s="149">
        <f t="shared" si="242"/>
        <v>0</v>
      </c>
      <c r="AO145" s="204">
        <f t="shared" ref="AO145:AQ145" si="243">+AO143+AO123</f>
        <v>0</v>
      </c>
      <c r="AP145" s="149">
        <f t="shared" si="243"/>
        <v>0</v>
      </c>
      <c r="AQ145" s="149">
        <f t="shared" si="243"/>
        <v>0</v>
      </c>
      <c r="AS145" s="204">
        <f t="shared" ref="AS145:AU145" si="244">+AS143+AS123</f>
        <v>0</v>
      </c>
      <c r="AT145" s="149">
        <f t="shared" si="244"/>
        <v>0</v>
      </c>
      <c r="AU145" s="149">
        <f t="shared" si="244"/>
        <v>0</v>
      </c>
    </row>
    <row r="146" spans="2:47" x14ac:dyDescent="0.25">
      <c r="B146" s="182"/>
      <c r="C146" s="205"/>
      <c r="D146" s="39"/>
      <c r="E146" s="220"/>
      <c r="F146" s="40"/>
      <c r="G146" s="40"/>
      <c r="I146" s="372"/>
      <c r="J146" s="40"/>
      <c r="K146" s="40"/>
      <c r="M146" s="372"/>
      <c r="N146" s="40"/>
      <c r="O146" s="40"/>
      <c r="Q146" s="372"/>
      <c r="R146" s="40"/>
      <c r="S146" s="40"/>
      <c r="U146" s="372"/>
      <c r="V146" s="40"/>
      <c r="W146" s="40"/>
      <c r="Y146" s="372"/>
      <c r="Z146" s="40"/>
      <c r="AA146" s="40"/>
      <c r="AC146" s="372"/>
      <c r="AD146" s="40"/>
      <c r="AE146" s="40"/>
      <c r="AG146" s="372"/>
      <c r="AH146" s="40"/>
      <c r="AI146" s="40"/>
      <c r="AK146" s="372"/>
      <c r="AL146" s="40"/>
      <c r="AM146" s="40"/>
      <c r="AO146" s="372"/>
      <c r="AP146" s="40"/>
      <c r="AQ146" s="40"/>
      <c r="AS146" s="372"/>
      <c r="AT146" s="40"/>
      <c r="AU146" s="40"/>
    </row>
    <row r="147" spans="2:47" x14ac:dyDescent="0.25">
      <c r="E147" s="222">
        <f>+E63-E133</f>
        <v>0</v>
      </c>
      <c r="F147" s="222">
        <f t="shared" ref="F147:G147" si="245">+F63-F133</f>
        <v>0</v>
      </c>
      <c r="G147" s="222">
        <f t="shared" si="245"/>
        <v>0</v>
      </c>
      <c r="I147" s="222">
        <f t="shared" ref="I147:K147" si="246">+I63-I133</f>
        <v>0</v>
      </c>
      <c r="J147" s="222">
        <f t="shared" si="246"/>
        <v>0</v>
      </c>
      <c r="K147" s="222">
        <f t="shared" si="246"/>
        <v>0</v>
      </c>
      <c r="M147" s="222">
        <f t="shared" ref="M147:O147" si="247">+M63-M133</f>
        <v>0</v>
      </c>
      <c r="N147" s="222">
        <f t="shared" si="247"/>
        <v>0</v>
      </c>
      <c r="O147" s="222">
        <f t="shared" si="247"/>
        <v>0</v>
      </c>
      <c r="Q147" s="222">
        <f t="shared" ref="Q147:S147" si="248">+Q63-Q133</f>
        <v>0</v>
      </c>
      <c r="R147" s="222">
        <f t="shared" si="248"/>
        <v>0</v>
      </c>
      <c r="S147" s="222">
        <f t="shared" si="248"/>
        <v>0</v>
      </c>
      <c r="U147" s="222">
        <f t="shared" ref="U147:W147" si="249">+U63-U133</f>
        <v>0</v>
      </c>
      <c r="V147" s="222">
        <f t="shared" si="249"/>
        <v>0</v>
      </c>
      <c r="W147" s="222">
        <f t="shared" si="249"/>
        <v>0</v>
      </c>
      <c r="Y147" s="222">
        <f t="shared" ref="Y147:AA147" si="250">+Y63-Y133</f>
        <v>0</v>
      </c>
      <c r="Z147" s="222">
        <f t="shared" si="250"/>
        <v>0</v>
      </c>
      <c r="AA147" s="222">
        <f t="shared" si="250"/>
        <v>0</v>
      </c>
      <c r="AC147" s="222">
        <f t="shared" ref="AC147:AE147" si="251">+AC63-AC133</f>
        <v>0</v>
      </c>
      <c r="AD147" s="222">
        <f t="shared" si="251"/>
        <v>0</v>
      </c>
      <c r="AE147" s="222">
        <f t="shared" si="251"/>
        <v>0</v>
      </c>
      <c r="AG147" s="222">
        <f t="shared" ref="AG147:AI147" si="252">+AG63-AG133</f>
        <v>0</v>
      </c>
      <c r="AH147" s="222">
        <f t="shared" si="252"/>
        <v>0</v>
      </c>
      <c r="AI147" s="222">
        <f t="shared" si="252"/>
        <v>0</v>
      </c>
      <c r="AK147" s="222">
        <f t="shared" ref="AK147:AM147" si="253">+AK63-AK133</f>
        <v>0</v>
      </c>
      <c r="AL147" s="222">
        <f t="shared" si="253"/>
        <v>0</v>
      </c>
      <c r="AM147" s="222">
        <f t="shared" si="253"/>
        <v>0</v>
      </c>
      <c r="AO147" s="222">
        <f t="shared" ref="AO147:AQ147" si="254">+AO63-AO133</f>
        <v>0</v>
      </c>
      <c r="AP147" s="222">
        <f t="shared" si="254"/>
        <v>0</v>
      </c>
      <c r="AQ147" s="222">
        <f t="shared" si="254"/>
        <v>0</v>
      </c>
      <c r="AS147" s="222">
        <f t="shared" ref="AS147:AU147" si="255">+AS63-AS133</f>
        <v>0</v>
      </c>
      <c r="AT147" s="222">
        <f t="shared" si="255"/>
        <v>0</v>
      </c>
      <c r="AU147" s="222">
        <f t="shared" si="255"/>
        <v>0</v>
      </c>
    </row>
    <row r="148" spans="2:47" x14ac:dyDescent="0.25">
      <c r="E148" s="222">
        <f>+E97-E123-E143</f>
        <v>0</v>
      </c>
      <c r="F148" s="222">
        <f t="shared" ref="F148:G148" si="256">+F97-F123-F143</f>
        <v>0</v>
      </c>
      <c r="G148" s="222">
        <f t="shared" si="256"/>
        <v>0</v>
      </c>
      <c r="I148" s="222">
        <f t="shared" ref="I148:K148" si="257">+I97-I123-I143</f>
        <v>0</v>
      </c>
      <c r="J148" s="222">
        <f t="shared" si="257"/>
        <v>0</v>
      </c>
      <c r="K148" s="222">
        <f t="shared" si="257"/>
        <v>0</v>
      </c>
      <c r="M148" s="222">
        <f t="shared" ref="M148:O148" si="258">+M97-M123-M143</f>
        <v>0</v>
      </c>
      <c r="N148" s="222">
        <f t="shared" si="258"/>
        <v>0</v>
      </c>
      <c r="O148" s="222">
        <f t="shared" si="258"/>
        <v>0</v>
      </c>
      <c r="Q148" s="222">
        <f t="shared" ref="Q148:S148" si="259">+Q97-Q123-Q143</f>
        <v>0</v>
      </c>
      <c r="R148" s="222">
        <f t="shared" si="259"/>
        <v>0</v>
      </c>
      <c r="S148" s="222">
        <f t="shared" si="259"/>
        <v>0</v>
      </c>
      <c r="U148" s="222">
        <f t="shared" ref="U148:W148" si="260">+U97-U123-U143</f>
        <v>0</v>
      </c>
      <c r="V148" s="222">
        <f t="shared" si="260"/>
        <v>0</v>
      </c>
      <c r="W148" s="222">
        <f t="shared" si="260"/>
        <v>0</v>
      </c>
      <c r="Y148" s="222">
        <f t="shared" ref="Y148:AA148" si="261">+Y97-Y123-Y143</f>
        <v>0</v>
      </c>
      <c r="Z148" s="222">
        <f t="shared" si="261"/>
        <v>0</v>
      </c>
      <c r="AA148" s="222">
        <f t="shared" si="261"/>
        <v>0</v>
      </c>
      <c r="AC148" s="222">
        <f t="shared" ref="AC148:AE148" si="262">+AC97-AC123-AC143</f>
        <v>0</v>
      </c>
      <c r="AD148" s="222">
        <f t="shared" si="262"/>
        <v>0</v>
      </c>
      <c r="AE148" s="222">
        <f t="shared" si="262"/>
        <v>0</v>
      </c>
      <c r="AG148" s="222">
        <f t="shared" ref="AG148:AI148" si="263">+AG97-AG123-AG143</f>
        <v>0</v>
      </c>
      <c r="AH148" s="222">
        <f t="shared" si="263"/>
        <v>0</v>
      </c>
      <c r="AI148" s="222">
        <f t="shared" si="263"/>
        <v>0</v>
      </c>
      <c r="AK148" s="222">
        <f t="shared" ref="AK148:AM148" si="264">+AK97-AK123-AK143</f>
        <v>0</v>
      </c>
      <c r="AL148" s="222">
        <f t="shared" si="264"/>
        <v>0</v>
      </c>
      <c r="AM148" s="222">
        <f t="shared" si="264"/>
        <v>0</v>
      </c>
      <c r="AO148" s="222">
        <f t="shared" ref="AO148:AQ148" si="265">+AO97-AO123-AO143</f>
        <v>0</v>
      </c>
      <c r="AP148" s="222">
        <f t="shared" si="265"/>
        <v>0</v>
      </c>
      <c r="AQ148" s="222">
        <f t="shared" si="265"/>
        <v>0</v>
      </c>
      <c r="AS148" s="222">
        <f t="shared" ref="AS148:AU148" si="266">+AS97-AS123-AS143</f>
        <v>0</v>
      </c>
      <c r="AT148" s="222">
        <f t="shared" si="266"/>
        <v>0</v>
      </c>
      <c r="AU148" s="222">
        <f t="shared" si="266"/>
        <v>0</v>
      </c>
    </row>
  </sheetData>
  <mergeCells count="26">
    <mergeCell ref="B1:G1"/>
    <mergeCell ref="B2:G2"/>
    <mergeCell ref="B3:G3"/>
    <mergeCell ref="I3:K3"/>
    <mergeCell ref="M3:O3"/>
    <mergeCell ref="Q69:S69"/>
    <mergeCell ref="U69:W69"/>
    <mergeCell ref="Y69:AA69"/>
    <mergeCell ref="AC69:AE69"/>
    <mergeCell ref="U3:W3"/>
    <mergeCell ref="Y3:AA3"/>
    <mergeCell ref="AC3:AE3"/>
    <mergeCell ref="Q3:S3"/>
    <mergeCell ref="B67:G67"/>
    <mergeCell ref="B68:G68"/>
    <mergeCell ref="B69:G69"/>
    <mergeCell ref="I69:K69"/>
    <mergeCell ref="M69:O69"/>
    <mergeCell ref="AG69:AI69"/>
    <mergeCell ref="AK69:AM69"/>
    <mergeCell ref="AO69:AQ69"/>
    <mergeCell ref="AS69:AU69"/>
    <mergeCell ref="AS3:AU3"/>
    <mergeCell ref="AG3:AI3"/>
    <mergeCell ref="AK3:AM3"/>
    <mergeCell ref="AO3:AQ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workbookViewId="0">
      <selection activeCell="C6" sqref="C6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4" width="15.28515625" style="256" bestFit="1" customWidth="1"/>
    <col min="5" max="5" width="15.85546875" style="256" bestFit="1" customWidth="1"/>
    <col min="6" max="6" width="15.7109375" style="256" hidden="1" customWidth="1"/>
    <col min="7" max="7" width="50.7109375" style="259" customWidth="1"/>
    <col min="8" max="9" width="15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6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5.140625" style="259" customWidth="1"/>
    <col min="30" max="30" width="14.7109375" style="259" customWidth="1"/>
    <col min="31" max="31" width="15.140625" style="259" hidden="1" customWidth="1"/>
    <col min="32" max="32" width="15.28515625" style="259" hidden="1" customWidth="1"/>
    <col min="33" max="33" width="7.28515625" style="259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5.140625" style="259" bestFit="1" customWidth="1"/>
    <col min="39" max="39" width="15.7109375" style="259" bestFit="1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+'[1]32300'!B1</f>
        <v>3.2.3.0.0 Entidades Paraestatales Empresariales Financieras No Monetarias Con Participacion Estatal Mayoritaria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3.2.3.0.0 Entidades Paraestatales Empresariales Financieras No Monetarias Con Participacion Estatal Mayoritaria</v>
      </c>
      <c r="N2" s="432"/>
      <c r="O2" s="432"/>
      <c r="P2" s="433"/>
      <c r="Q2" s="228"/>
      <c r="R2" s="225"/>
      <c r="S2" s="224"/>
      <c r="T2" s="386" t="str">
        <f>+C2</f>
        <v>3.2.3.0.0 Entidades Paraestatales Empresariales Financieras No Monetarias Con Participacion Estatal Mayoritaria</v>
      </c>
      <c r="U2" s="387"/>
      <c r="V2" s="387"/>
      <c r="W2" s="387"/>
      <c r="X2" s="387"/>
      <c r="Y2" s="388"/>
      <c r="Z2" s="225"/>
      <c r="AA2" s="224"/>
      <c r="AB2" s="431" t="str">
        <f>+C2</f>
        <v>3.2.3.0.0 Entidades Paraestatales Empresariales Financieras No Monetarias Con Participacion Estatal Mayoritaria</v>
      </c>
      <c r="AC2" s="432"/>
      <c r="AD2" s="432"/>
      <c r="AE2" s="229"/>
      <c r="AF2" s="230"/>
      <c r="AG2" s="225"/>
      <c r="AH2" s="224"/>
      <c r="AI2" s="431" t="str">
        <f>+C2</f>
        <v>3.2.3.0.0 Entidades Paraestatales Empresariales Financieras No Monetarias Con Participacion Estatal Mayoritaria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+'[1]32300'!B68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+'[1]32300'!B2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177</v>
      </c>
      <c r="D4" s="426"/>
      <c r="E4" s="426"/>
      <c r="F4" s="426"/>
      <c r="G4" s="426"/>
      <c r="H4" s="426"/>
      <c r="I4" s="426"/>
      <c r="J4" s="231"/>
      <c r="K4" s="225"/>
      <c r="L4" s="224"/>
      <c r="M4" s="425" t="str">
        <f>+C4</f>
        <v>Del 01 de Enero al 31 de Diciembre de 2020</v>
      </c>
      <c r="N4" s="426"/>
      <c r="O4" s="426"/>
      <c r="P4" s="427"/>
      <c r="Q4" s="232"/>
      <c r="R4" s="225"/>
      <c r="S4" s="224"/>
      <c r="T4" s="436" t="str">
        <f>+C4</f>
        <v>Del 01 de Enero 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Del 01 de Enero al 31 de Diciembre de 2020</v>
      </c>
      <c r="AC4" s="426"/>
      <c r="AD4" s="426"/>
      <c r="AE4" s="233"/>
      <c r="AF4" s="234"/>
      <c r="AG4" s="225"/>
      <c r="AH4" s="224"/>
      <c r="AI4" s="425" t="str">
        <f>+T4</f>
        <v>Del 01 de Enero 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 t="s">
        <v>182</v>
      </c>
      <c r="F6" s="245">
        <v>2017</v>
      </c>
      <c r="G6" s="246" t="s">
        <v>2</v>
      </c>
      <c r="H6" s="245">
        <v>2020</v>
      </c>
      <c r="I6" s="191">
        <v>2019</v>
      </c>
      <c r="J6" s="191">
        <v>2017</v>
      </c>
      <c r="K6" s="247"/>
      <c r="L6" s="248"/>
      <c r="M6" s="134"/>
      <c r="N6" s="135"/>
      <c r="O6" s="245">
        <v>2020</v>
      </c>
      <c r="P6" s="191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0</v>
      </c>
      <c r="AE6" s="254">
        <f>IF(F32&gt;E32,F32-E32,0)</f>
        <v>0</v>
      </c>
      <c r="AF6" s="255">
        <f>IF(E32&gt;F32,E32-F32,0)</f>
        <v>0</v>
      </c>
      <c r="AG6" s="225"/>
      <c r="AH6" s="224"/>
      <c r="AI6" s="439" t="s">
        <v>115</v>
      </c>
      <c r="AJ6" s="440"/>
      <c r="AK6" s="440"/>
      <c r="AL6" s="245">
        <v>2020</v>
      </c>
      <c r="AM6" s="191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0</v>
      </c>
      <c r="V7" s="262"/>
      <c r="W7" s="262"/>
      <c r="X7" s="261"/>
      <c r="Y7" s="263">
        <f>SUM(U7:X7)</f>
        <v>0</v>
      </c>
      <c r="Z7" s="225"/>
      <c r="AA7" s="243">
        <v>1100</v>
      </c>
      <c r="AB7" s="264" t="s">
        <v>3</v>
      </c>
      <c r="AC7" s="265">
        <f>IF(E17&gt;D17,E17-D17,0)</f>
        <v>0</v>
      </c>
      <c r="AD7" s="266">
        <f>IF(D17&gt;E17,D17-E17,0)</f>
        <v>0</v>
      </c>
      <c r="AE7" s="265">
        <f>IF(F17&gt;E17,F17-E17,0)</f>
        <v>0</v>
      </c>
      <c r="AF7" s="266">
        <f>IF(E17&gt;F17,E17-F17,0)</f>
        <v>0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0</v>
      </c>
      <c r="P8" s="149">
        <f>SUM(P9:P15)</f>
        <v>0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0</v>
      </c>
      <c r="V8" s="262"/>
      <c r="W8" s="262"/>
      <c r="X8" s="262"/>
      <c r="Y8" s="278">
        <f>SUM(U8:X8)</f>
        <v>0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0</v>
      </c>
      <c r="AE8" s="279">
        <f t="shared" ref="AE8:AE14" si="2">IF(F9&gt;E9,F9-E9,0)</f>
        <v>0</v>
      </c>
      <c r="AF8" s="280">
        <f t="shared" ref="AF8:AF14" si="3">IF(E9&gt;F9,E9-F9,0)</f>
        <v>0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+'[1]32300'!E74</f>
        <v>0</v>
      </c>
      <c r="E9" s="286">
        <f>+'[1]32300'!F74</f>
        <v>0</v>
      </c>
      <c r="F9" s="286">
        <f>+'[1]32300'!G74</f>
        <v>0</v>
      </c>
      <c r="G9" s="316" t="s">
        <v>6</v>
      </c>
      <c r="H9" s="286">
        <f>+'[1]32300'!E102</f>
        <v>0</v>
      </c>
      <c r="I9" s="158">
        <f>+'[1]32300'!F102</f>
        <v>0</v>
      </c>
      <c r="J9" s="158">
        <f>+'[1]32300'!G102</f>
        <v>0</v>
      </c>
      <c r="K9" s="286"/>
      <c r="L9" s="275">
        <v>4110</v>
      </c>
      <c r="M9" s="154"/>
      <c r="N9" s="155" t="s">
        <v>62</v>
      </c>
      <c r="O9" s="286">
        <f>+'[1]32300'!E7</f>
        <v>0</v>
      </c>
      <c r="P9" s="158">
        <f>+'[1]32300'!F7</f>
        <v>0</v>
      </c>
      <c r="Q9" s="158">
        <f>+'[1]32300'!G7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0</v>
      </c>
      <c r="AE9" s="279">
        <f t="shared" si="2"/>
        <v>0</v>
      </c>
      <c r="AF9" s="280">
        <f t="shared" si="3"/>
        <v>0</v>
      </c>
      <c r="AG9" s="225"/>
      <c r="AH9" s="224"/>
      <c r="AI9" s="267"/>
      <c r="AJ9" s="282" t="s">
        <v>129</v>
      </c>
      <c r="AK9" s="282"/>
      <c r="AL9" s="261">
        <f>SUM(AL10:AL19)</f>
        <v>0</v>
      </c>
      <c r="AM9" s="263">
        <f>SUM(AM10:AM19)</f>
        <v>0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+'[1]32300'!E75</f>
        <v>0</v>
      </c>
      <c r="E10" s="286">
        <f>+'[1]32300'!F75</f>
        <v>0</v>
      </c>
      <c r="F10" s="286">
        <f>+'[1]32300'!G75</f>
        <v>0</v>
      </c>
      <c r="G10" s="316" t="s">
        <v>8</v>
      </c>
      <c r="H10" s="286">
        <f>+'[1]32300'!E103</f>
        <v>0</v>
      </c>
      <c r="I10" s="158">
        <f>+'[1]32300'!F103</f>
        <v>0</v>
      </c>
      <c r="J10" s="158">
        <f>+'[1]32300'!G103</f>
        <v>0</v>
      </c>
      <c r="K10" s="286"/>
      <c r="L10" s="275">
        <v>4120</v>
      </c>
      <c r="M10" s="154"/>
      <c r="N10" s="155" t="s">
        <v>63</v>
      </c>
      <c r="O10" s="286">
        <f>+'[1]32300'!E8</f>
        <v>0</v>
      </c>
      <c r="P10" s="158">
        <f>+'[1]32300'!F8</f>
        <v>0</v>
      </c>
      <c r="Q10" s="158">
        <f>+'[1]32300'!G8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0</v>
      </c>
      <c r="AD10" s="280">
        <f t="shared" si="1"/>
        <v>0</v>
      </c>
      <c r="AE10" s="279">
        <f t="shared" si="2"/>
        <v>0</v>
      </c>
      <c r="AF10" s="280">
        <f t="shared" si="3"/>
        <v>0</v>
      </c>
      <c r="AG10" s="225"/>
      <c r="AH10" s="275">
        <v>4110</v>
      </c>
      <c r="AI10" s="267"/>
      <c r="AJ10" s="268"/>
      <c r="AK10" s="288" t="s">
        <v>62</v>
      </c>
      <c r="AL10" s="277">
        <f>+O9</f>
        <v>0</v>
      </c>
      <c r="AM10" s="289">
        <f t="shared" ref="AM10:AM16" si="5">+P9</f>
        <v>0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+'[1]32300'!E76</f>
        <v>0</v>
      </c>
      <c r="E11" s="286">
        <f>+'[1]32300'!F76</f>
        <v>0</v>
      </c>
      <c r="F11" s="286">
        <f>+'[1]32300'!G76</f>
        <v>0</v>
      </c>
      <c r="G11" s="316" t="s">
        <v>10</v>
      </c>
      <c r="H11" s="286">
        <f>+'[1]32300'!E104</f>
        <v>0</v>
      </c>
      <c r="I11" s="158">
        <f>+'[1]32300'!F104</f>
        <v>0</v>
      </c>
      <c r="J11" s="158">
        <f>+'[1]32300'!G104</f>
        <v>0</v>
      </c>
      <c r="K11" s="286"/>
      <c r="L11" s="275">
        <v>4130</v>
      </c>
      <c r="M11" s="154"/>
      <c r="N11" s="155" t="s">
        <v>64</v>
      </c>
      <c r="O11" s="286">
        <f>+'[1]32300'!E9</f>
        <v>0</v>
      </c>
      <c r="P11" s="158">
        <f>+'[1]32300'!F9</f>
        <v>0</v>
      </c>
      <c r="Q11" s="158">
        <f>+'[1]32300'!G9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+'[1]32300'!E77</f>
        <v>0</v>
      </c>
      <c r="E12" s="286">
        <f>+'[1]32300'!F77</f>
        <v>0</v>
      </c>
      <c r="F12" s="286">
        <f>+'[1]32300'!G77</f>
        <v>0</v>
      </c>
      <c r="G12" s="316" t="s">
        <v>12</v>
      </c>
      <c r="H12" s="286">
        <f>+'[1]32300'!E105</f>
        <v>0</v>
      </c>
      <c r="I12" s="158">
        <f>+'[1]32300'!F105</f>
        <v>0</v>
      </c>
      <c r="J12" s="158">
        <f>+'[1]32300'!G105</f>
        <v>0</v>
      </c>
      <c r="K12" s="286"/>
      <c r="L12" s="275">
        <v>4140</v>
      </c>
      <c r="M12" s="154"/>
      <c r="N12" s="155" t="s">
        <v>65</v>
      </c>
      <c r="O12" s="286">
        <f>+'[1]32300'!E10</f>
        <v>0</v>
      </c>
      <c r="P12" s="158">
        <f>+'[1]32300'!F10</f>
        <v>0</v>
      </c>
      <c r="Q12" s="158">
        <f>+'[1]32300'!G10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0</v>
      </c>
      <c r="W12" s="261">
        <f>SUM(W13:W17)</f>
        <v>0</v>
      </c>
      <c r="X12" s="261"/>
      <c r="Y12" s="263">
        <f t="shared" ref="Y12:Y17" si="7">SUM(U12:X12)</f>
        <v>0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+'[1]32300'!E78</f>
        <v>0</v>
      </c>
      <c r="E13" s="286">
        <f>+'[1]32300'!F78</f>
        <v>0</v>
      </c>
      <c r="F13" s="286">
        <f>+'[1]32300'!G78</f>
        <v>0</v>
      </c>
      <c r="G13" s="316" t="s">
        <v>14</v>
      </c>
      <c r="H13" s="286">
        <f>+'[1]32300'!E106</f>
        <v>0</v>
      </c>
      <c r="I13" s="158">
        <f>+'[1]32300'!F106</f>
        <v>0</v>
      </c>
      <c r="J13" s="158">
        <f>+'[1]32300'!G106</f>
        <v>0</v>
      </c>
      <c r="K13" s="286"/>
      <c r="L13" s="275">
        <v>4150</v>
      </c>
      <c r="M13" s="154"/>
      <c r="N13" s="155" t="s">
        <v>66</v>
      </c>
      <c r="O13" s="286">
        <f>+'[1]32300'!E11</f>
        <v>0</v>
      </c>
      <c r="P13" s="158">
        <f>+'[1]32300'!F11</f>
        <v>0</v>
      </c>
      <c r="Q13" s="158">
        <f>+'[1]32300'!G11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0</v>
      </c>
      <c r="X13" s="262"/>
      <c r="Y13" s="278">
        <f t="shared" si="7"/>
        <v>0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0</v>
      </c>
      <c r="AM13" s="289">
        <f t="shared" si="5"/>
        <v>0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+'[1]32300'!E79</f>
        <v>0</v>
      </c>
      <c r="E14" s="286">
        <f>+'[1]32300'!F79</f>
        <v>0</v>
      </c>
      <c r="F14" s="286">
        <f>+'[1]32300'!G79</f>
        <v>0</v>
      </c>
      <c r="G14" s="316" t="s">
        <v>16</v>
      </c>
      <c r="H14" s="286">
        <f>+'[1]32300'!E107</f>
        <v>0</v>
      </c>
      <c r="I14" s="158">
        <f>+'[1]32300'!F107</f>
        <v>0</v>
      </c>
      <c r="J14" s="158">
        <f>+'[1]32300'!G107</f>
        <v>0</v>
      </c>
      <c r="K14" s="286"/>
      <c r="L14" s="275">
        <v>4160</v>
      </c>
      <c r="M14" s="154"/>
      <c r="N14" s="155" t="s">
        <v>67</v>
      </c>
      <c r="O14" s="286">
        <f>+'[1]32300'!E12</f>
        <v>0</v>
      </c>
      <c r="P14" s="158">
        <f>+'[1]32300'!F12</f>
        <v>0</v>
      </c>
      <c r="Q14" s="158">
        <f>+'[1]32300'!G12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0</v>
      </c>
      <c r="W14" s="262"/>
      <c r="X14" s="262"/>
      <c r="Y14" s="278">
        <f t="shared" si="7"/>
        <v>0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0</v>
      </c>
      <c r="AM14" s="289">
        <f t="shared" si="5"/>
        <v>0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+'[1]32300'!E80</f>
        <v>0</v>
      </c>
      <c r="E15" s="286">
        <f>+'[1]32300'!F80</f>
        <v>0</v>
      </c>
      <c r="F15" s="286">
        <f>+'[1]32300'!G80</f>
        <v>0</v>
      </c>
      <c r="G15" s="316" t="s">
        <v>18</v>
      </c>
      <c r="H15" s="286">
        <f>+'[1]32300'!E108</f>
        <v>0</v>
      </c>
      <c r="I15" s="158">
        <f>+'[1]32300'!F108</f>
        <v>0</v>
      </c>
      <c r="J15" s="158">
        <f>+'[1]32300'!G108</f>
        <v>0</v>
      </c>
      <c r="K15" s="286"/>
      <c r="L15" s="275">
        <v>4170</v>
      </c>
      <c r="M15" s="154"/>
      <c r="N15" s="155" t="s">
        <v>68</v>
      </c>
      <c r="O15" s="286">
        <f>+'[1]32300'!E13</f>
        <v>0</v>
      </c>
      <c r="P15" s="158">
        <f>+'[1]32300'!F13</f>
        <v>0</v>
      </c>
      <c r="Q15" s="158">
        <f>+'[1]32300'!G13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0</v>
      </c>
      <c r="AM15" s="289">
        <f t="shared" si="5"/>
        <v>0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316" t="s">
        <v>19</v>
      </c>
      <c r="H16" s="286">
        <f>+'[1]32300'!E109</f>
        <v>0</v>
      </c>
      <c r="I16" s="158">
        <f>+'[1]32300'!F109</f>
        <v>0</v>
      </c>
      <c r="J16" s="158">
        <f>+'[1]32300'!G109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64" t="s">
        <v>22</v>
      </c>
      <c r="AC16" s="265">
        <f>IF(E30&gt;D30,E30-D30,0)</f>
        <v>0</v>
      </c>
      <c r="AD16" s="266">
        <f>IF(D30&gt;E30,D30-E30,0)</f>
        <v>0</v>
      </c>
      <c r="AE16" s="265">
        <f>IF(F30&gt;E30,F30-E30,0)</f>
        <v>0</v>
      </c>
      <c r="AF16" s="266">
        <f>IF(E30&gt;F30,E30-F30,0)</f>
        <v>0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91">
        <f>SUM(D9:D15)</f>
        <v>0</v>
      </c>
      <c r="E17" s="291">
        <f>SUM(E9:E15)</f>
        <v>0</v>
      </c>
      <c r="F17" s="291">
        <f>SUM(F9:F15)</f>
        <v>0</v>
      </c>
      <c r="G17" s="316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0</v>
      </c>
      <c r="P17" s="149">
        <f>SUM(P18:P19)</f>
        <v>0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0</v>
      </c>
      <c r="AE17" s="279">
        <f t="shared" ref="AE17:AE25" si="11">IF(F20&gt;E20,F20-E20,0)</f>
        <v>0</v>
      </c>
      <c r="AF17" s="280">
        <f t="shared" ref="AF17:AF25" si="12">IF(E20&gt;F20,E20-F20,0)</f>
        <v>0</v>
      </c>
      <c r="AH17" s="275">
        <v>4210</v>
      </c>
      <c r="AI17" s="267"/>
      <c r="AJ17" s="268"/>
      <c r="AK17" s="292" t="s">
        <v>135</v>
      </c>
      <c r="AL17" s="277">
        <f>+O18</f>
        <v>0</v>
      </c>
      <c r="AM17" s="289">
        <f t="shared" ref="AM17:AM18" si="13">+P18</f>
        <v>0</v>
      </c>
    </row>
    <row r="18" spans="1:39" x14ac:dyDescent="0.25">
      <c r="A18" s="275"/>
      <c r="B18" s="275"/>
      <c r="C18" s="244"/>
      <c r="G18" s="293" t="s">
        <v>21</v>
      </c>
      <c r="H18" s="291">
        <f>SUM(H9:H16)</f>
        <v>0</v>
      </c>
      <c r="I18" s="176">
        <f>SUM(I9:I16)</f>
        <v>0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+'[1]32300'!E16</f>
        <v>0</v>
      </c>
      <c r="P18" s="158">
        <f>+'[1]32300'!F16</f>
        <v>0</v>
      </c>
      <c r="Q18" s="158">
        <f>+'[1]32300'!G16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+'[1]32300'!E17</f>
        <v>0</v>
      </c>
      <c r="P19" s="158">
        <f>+'[1]32300'!F17</f>
        <v>0</v>
      </c>
      <c r="Q19" s="158">
        <f>+'[1]32300'!G17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0</v>
      </c>
      <c r="AE19" s="279">
        <f t="shared" si="11"/>
        <v>0</v>
      </c>
      <c r="AF19" s="280">
        <f t="shared" si="12"/>
        <v>0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+'[1]32300'!E85</f>
        <v>0</v>
      </c>
      <c r="E20" s="286">
        <f>+'[1]32300'!F85</f>
        <v>0</v>
      </c>
      <c r="F20" s="286">
        <f>+'[1]32300'!G85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0</v>
      </c>
      <c r="AE20" s="279">
        <f t="shared" si="11"/>
        <v>0</v>
      </c>
      <c r="AF20" s="280">
        <f t="shared" si="12"/>
        <v>0</v>
      </c>
      <c r="AI20" s="267"/>
      <c r="AJ20" s="282" t="s">
        <v>130</v>
      </c>
      <c r="AK20" s="282"/>
      <c r="AL20" s="261">
        <f>SUM(AL21:AL36)</f>
        <v>0</v>
      </c>
      <c r="AM20" s="263">
        <f>SUM(AM21:AM36)</f>
        <v>0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+'[1]32300'!E86</f>
        <v>0</v>
      </c>
      <c r="E21" s="286">
        <f>+'[1]32300'!F86</f>
        <v>0</v>
      </c>
      <c r="F21" s="286">
        <f>+'[1]32300'!G86</f>
        <v>0</v>
      </c>
      <c r="G21" s="316" t="s">
        <v>26</v>
      </c>
      <c r="H21" s="286">
        <f>+'[1]32300'!E114</f>
        <v>0</v>
      </c>
      <c r="I21" s="158">
        <f>+'[1]32300'!F114</f>
        <v>0</v>
      </c>
      <c r="J21" s="158">
        <f>+'[1]32300'!G114</f>
        <v>0</v>
      </c>
      <c r="K21" s="286"/>
      <c r="L21" s="275">
        <v>4320</v>
      </c>
      <c r="M21" s="154"/>
      <c r="N21" s="155" t="s">
        <v>73</v>
      </c>
      <c r="O21" s="286">
        <f>+'[1]32300'!E19</f>
        <v>0</v>
      </c>
      <c r="P21" s="158">
        <f>+'[1]32300'!F19</f>
        <v>0</v>
      </c>
      <c r="Q21" s="158">
        <f>+'[1]32300'!G19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0</v>
      </c>
      <c r="AE21" s="279">
        <f t="shared" si="11"/>
        <v>0</v>
      </c>
      <c r="AF21" s="280">
        <f t="shared" si="12"/>
        <v>0</v>
      </c>
      <c r="AH21" s="275">
        <v>5110</v>
      </c>
      <c r="AI21" s="267"/>
      <c r="AJ21" s="268"/>
      <c r="AK21" s="292" t="s">
        <v>81</v>
      </c>
      <c r="AL21" s="277">
        <f>+O31</f>
        <v>0</v>
      </c>
      <c r="AM21" s="289">
        <f>+P31</f>
        <v>0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+'[1]32300'!E87</f>
        <v>0</v>
      </c>
      <c r="E22" s="286">
        <f>+'[1]32300'!F87</f>
        <v>0</v>
      </c>
      <c r="F22" s="286">
        <f>+'[1]32300'!G87</f>
        <v>0</v>
      </c>
      <c r="G22" s="316" t="s">
        <v>28</v>
      </c>
      <c r="H22" s="286">
        <f>+'[1]32300'!E115</f>
        <v>0</v>
      </c>
      <c r="I22" s="158">
        <f>+'[1]32300'!F115</f>
        <v>0</v>
      </c>
      <c r="J22" s="158">
        <f>+'[1]32300'!G115</f>
        <v>0</v>
      </c>
      <c r="K22" s="286"/>
      <c r="L22" s="275">
        <v>4330</v>
      </c>
      <c r="M22" s="154"/>
      <c r="N22" s="155" t="s">
        <v>74</v>
      </c>
      <c r="O22" s="286">
        <f>+'[1]32300'!E20</f>
        <v>0</v>
      </c>
      <c r="P22" s="158">
        <f>+'[1]32300'!F20</f>
        <v>0</v>
      </c>
      <c r="Q22" s="158">
        <f>+'[1]32300'!G20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0</v>
      </c>
      <c r="AD22" s="280">
        <f t="shared" si="10"/>
        <v>0</v>
      </c>
      <c r="AE22" s="279">
        <f t="shared" si="11"/>
        <v>0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0</v>
      </c>
      <c r="AM22" s="289">
        <f>+P32</f>
        <v>0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+'[1]32300'!E88</f>
        <v>0</v>
      </c>
      <c r="E23" s="286">
        <f>+'[1]32300'!F88</f>
        <v>0</v>
      </c>
      <c r="F23" s="286">
        <f>+'[1]32300'!G88</f>
        <v>0</v>
      </c>
      <c r="G23" s="316" t="s">
        <v>30</v>
      </c>
      <c r="H23" s="286">
        <f>+'[1]32300'!E116</f>
        <v>0</v>
      </c>
      <c r="I23" s="158">
        <f>+'[1]32300'!F116</f>
        <v>0</v>
      </c>
      <c r="J23" s="158">
        <f>+'[1]32300'!G116</f>
        <v>0</v>
      </c>
      <c r="K23" s="286"/>
      <c r="L23" s="275">
        <v>4340</v>
      </c>
      <c r="M23" s="154"/>
      <c r="N23" s="155" t="s">
        <v>75</v>
      </c>
      <c r="O23" s="286">
        <f>+'[1]32300'!E21</f>
        <v>0</v>
      </c>
      <c r="P23" s="158">
        <f>+'[1]32300'!F21</f>
        <v>0</v>
      </c>
      <c r="Q23" s="158">
        <f>+'[1]32300'!G21</f>
        <v>0</v>
      </c>
      <c r="S23" s="260"/>
      <c r="T23" s="253" t="s">
        <v>187</v>
      </c>
      <c r="U23" s="261">
        <f>+U7</f>
        <v>0</v>
      </c>
      <c r="V23" s="261">
        <f>+V7+V12+V19</f>
        <v>0</v>
      </c>
      <c r="W23" s="261">
        <f>+W7+W12+W19</f>
        <v>0</v>
      </c>
      <c r="X23" s="261">
        <f>+X7+X12+X19</f>
        <v>0</v>
      </c>
      <c r="Y23" s="263">
        <f>+Y7+Y12+Y19</f>
        <v>0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0</v>
      </c>
      <c r="AE23" s="279">
        <f t="shared" si="11"/>
        <v>0</v>
      </c>
      <c r="AF23" s="280">
        <f t="shared" si="12"/>
        <v>0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0</v>
      </c>
      <c r="AM23" s="289">
        <f t="shared" si="16"/>
        <v>0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+'[1]32300'!E89</f>
        <v>0</v>
      </c>
      <c r="E24" s="286">
        <f>+'[1]32300'!F89</f>
        <v>0</v>
      </c>
      <c r="F24" s="286">
        <f>+'[1]32300'!G89</f>
        <v>0</v>
      </c>
      <c r="G24" s="316" t="s">
        <v>32</v>
      </c>
      <c r="H24" s="286">
        <f>+'[1]32300'!E117</f>
        <v>0</v>
      </c>
      <c r="I24" s="158">
        <f>+'[1]32300'!F117</f>
        <v>0</v>
      </c>
      <c r="J24" s="158">
        <f>+'[1]32300'!G117</f>
        <v>0</v>
      </c>
      <c r="K24" s="286"/>
      <c r="L24" s="275">
        <v>4390</v>
      </c>
      <c r="M24" s="154"/>
      <c r="N24" s="155" t="s">
        <v>76</v>
      </c>
      <c r="O24" s="286">
        <f>+'[1]32300'!E22</f>
        <v>0</v>
      </c>
      <c r="P24" s="158">
        <f>+'[1]32300'!F22</f>
        <v>0</v>
      </c>
      <c r="Q24" s="158">
        <f>+'[1]32300'!G22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0</v>
      </c>
      <c r="AM24" s="289">
        <f t="shared" ref="AM24:AM32" si="17">+P35</f>
        <v>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+'[1]32300'!E90</f>
        <v>0</v>
      </c>
      <c r="E25" s="286">
        <f>+'[1]32300'!F90</f>
        <v>0</v>
      </c>
      <c r="F25" s="286">
        <f>+'[1]32300'!G90</f>
        <v>0</v>
      </c>
      <c r="G25" s="155" t="s">
        <v>34</v>
      </c>
      <c r="H25" s="286">
        <f>+'[1]32300'!E118</f>
        <v>0</v>
      </c>
      <c r="I25" s="158">
        <f>+'[1]32300'!F118</f>
        <v>0</v>
      </c>
      <c r="J25" s="158">
        <f>+'[1]32300'!G118</f>
        <v>0</v>
      </c>
      <c r="K25" s="286"/>
      <c r="L25" s="275"/>
      <c r="M25" s="154"/>
      <c r="N25" s="155" t="s">
        <v>77</v>
      </c>
      <c r="O25" s="286">
        <f>+'[1]32300'!E23</f>
        <v>0</v>
      </c>
      <c r="P25" s="158">
        <f>+'[1]32300'!F23</f>
        <v>0</v>
      </c>
      <c r="Q25" s="158">
        <f>+'[1]32300'!G23</f>
        <v>0</v>
      </c>
      <c r="S25" s="260">
        <v>900004</v>
      </c>
      <c r="T25" s="253" t="s">
        <v>188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0</v>
      </c>
      <c r="AM25" s="289">
        <f t="shared" si="17"/>
        <v>0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+'[1]32300'!E91</f>
        <v>0</v>
      </c>
      <c r="E26" s="286">
        <f>+'[1]32300'!F91</f>
        <v>0</v>
      </c>
      <c r="F26" s="286">
        <f>+'[1]32300'!G91</f>
        <v>0</v>
      </c>
      <c r="G26" s="316" t="s">
        <v>36</v>
      </c>
      <c r="H26" s="286">
        <f>+'[1]32300'!E119</f>
        <v>0</v>
      </c>
      <c r="I26" s="158">
        <f>+'[1]32300'!F119</f>
        <v>0</v>
      </c>
      <c r="J26" s="158">
        <f>+'[1]32300'!G119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0</v>
      </c>
      <c r="AM26" s="289">
        <f t="shared" si="17"/>
        <v>0</v>
      </c>
    </row>
    <row r="27" spans="1:39" ht="22.5" x14ac:dyDescent="0.25">
      <c r="A27" s="275">
        <v>1280</v>
      </c>
      <c r="B27" s="275"/>
      <c r="C27" s="285" t="s">
        <v>37</v>
      </c>
      <c r="D27" s="286">
        <f>+'[1]32300'!E92</f>
        <v>0</v>
      </c>
      <c r="E27" s="286">
        <f>+'[1]32300'!F92</f>
        <v>0</v>
      </c>
      <c r="F27" s="286">
        <f>+'[1]32300'!G92</f>
        <v>0</v>
      </c>
      <c r="G27" s="316"/>
      <c r="H27" s="286"/>
      <c r="I27" s="158"/>
      <c r="J27" s="274"/>
      <c r="K27" s="26"/>
      <c r="L27" s="275"/>
      <c r="M27" s="165" t="s">
        <v>78</v>
      </c>
      <c r="N27" s="166"/>
      <c r="O27" s="298">
        <f>+O8+O17+O20</f>
        <v>0</v>
      </c>
      <c r="P27" s="179">
        <f>+P8+P17+P20</f>
        <v>0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0</v>
      </c>
      <c r="AE27" s="254">
        <f>IF(I30&gt;J30,I30-J30,0)</f>
        <v>0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0</v>
      </c>
      <c r="AM27" s="289">
        <f t="shared" si="17"/>
        <v>0</v>
      </c>
    </row>
    <row r="28" spans="1:39" x14ac:dyDescent="0.25">
      <c r="A28" s="275">
        <v>1290</v>
      </c>
      <c r="B28" s="275"/>
      <c r="C28" s="285" t="s">
        <v>38</v>
      </c>
      <c r="D28" s="286">
        <f>+'[1]32300'!E93</f>
        <v>0</v>
      </c>
      <c r="E28" s="286">
        <f>+'[1]32300'!F93</f>
        <v>0</v>
      </c>
      <c r="F28" s="286">
        <f>+'[1]32300'!G93</f>
        <v>0</v>
      </c>
      <c r="G28" s="293" t="s">
        <v>39</v>
      </c>
      <c r="H28" s="291">
        <f>SUM(H20:H26)</f>
        <v>0</v>
      </c>
      <c r="I28" s="176">
        <f>SUM(I20:I26)</f>
        <v>0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64" t="s">
        <v>4</v>
      </c>
      <c r="AC28" s="265">
        <f>IF(H18&gt;I18,H18-I18,0)</f>
        <v>0</v>
      </c>
      <c r="AD28" s="266">
        <f>IF(I18&gt;H18,I18-H18,0)</f>
        <v>0</v>
      </c>
      <c r="AE28" s="265">
        <f>IF(I18&gt;J18,I18-J18,0)</f>
        <v>0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316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0</v>
      </c>
      <c r="AD29" s="280">
        <f t="shared" ref="AD29:AD36" si="21">IF(I9&gt;H9,I9-H9,0)</f>
        <v>0</v>
      </c>
      <c r="AE29" s="279">
        <f t="shared" ref="AE29:AE36" si="22">IF(I9&gt;J9,I9-J9,0)</f>
        <v>0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91">
        <f>SUM(D20:D28)</f>
        <v>0</v>
      </c>
      <c r="E30" s="291">
        <f>SUM(E20:E28)</f>
        <v>0</v>
      </c>
      <c r="F30" s="291">
        <f>SUM(F20:F28)</f>
        <v>0</v>
      </c>
      <c r="G30" s="299" t="s">
        <v>41</v>
      </c>
      <c r="H30" s="298">
        <f>+H28+H18</f>
        <v>0</v>
      </c>
      <c r="I30" s="179">
        <f>+I28+I18</f>
        <v>0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0</v>
      </c>
      <c r="P30" s="149">
        <f t="shared" ref="P30:Q30" si="24">SUM(P31:P33)</f>
        <v>0</v>
      </c>
      <c r="Q30" s="149">
        <f t="shared" si="24"/>
        <v>0</v>
      </c>
      <c r="S30" s="260">
        <v>900005</v>
      </c>
      <c r="T30" s="253" t="s">
        <v>189</v>
      </c>
      <c r="U30" s="262" t="s">
        <v>185</v>
      </c>
      <c r="V30" s="261">
        <f>SUM(V31:V35)</f>
        <v>0</v>
      </c>
      <c r="W30" s="261">
        <f>SUM(W31:W35)</f>
        <v>0</v>
      </c>
      <c r="X30" s="261"/>
      <c r="Y30" s="263">
        <f t="shared" ref="Y30:Y35" si="25">SUM(U30:X30)</f>
        <v>0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+'[1]32300'!E28</f>
        <v>0</v>
      </c>
      <c r="P31" s="158">
        <f>+'[1]32300'!F28</f>
        <v>0</v>
      </c>
      <c r="Q31" s="158">
        <f>+'[1]32300'!G28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0</v>
      </c>
      <c r="X31" s="262"/>
      <c r="Y31" s="278">
        <f t="shared" si="25"/>
        <v>0</v>
      </c>
      <c r="AA31" s="275">
        <v>2130</v>
      </c>
      <c r="AB31" s="276" t="s">
        <v>10</v>
      </c>
      <c r="AC31" s="279">
        <f t="shared" si="20"/>
        <v>0</v>
      </c>
      <c r="AD31" s="280">
        <f t="shared" si="21"/>
        <v>0</v>
      </c>
      <c r="AE31" s="279">
        <f t="shared" si="22"/>
        <v>0</v>
      </c>
      <c r="AF31" s="280">
        <f t="shared" si="23"/>
        <v>0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0</v>
      </c>
      <c r="E32" s="273">
        <f>+E30+E17</f>
        <v>0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+'[1]32300'!E29</f>
        <v>0</v>
      </c>
      <c r="P32" s="158">
        <f>+'[1]32300'!F29</f>
        <v>0</v>
      </c>
      <c r="Q32" s="158">
        <f>+'[1]32300'!G29</f>
        <v>0</v>
      </c>
      <c r="S32" s="275">
        <v>3220</v>
      </c>
      <c r="T32" s="276" t="s">
        <v>50</v>
      </c>
      <c r="U32" s="262" t="s">
        <v>185</v>
      </c>
      <c r="V32" s="277">
        <f>+H41-I41</f>
        <v>0</v>
      </c>
      <c r="W32" s="301">
        <f>-W13</f>
        <v>0</v>
      </c>
      <c r="X32" s="262"/>
      <c r="Y32" s="278">
        <f t="shared" si="25"/>
        <v>0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+'[1]32300'!E30</f>
        <v>0</v>
      </c>
      <c r="P33" s="158">
        <f>+'[1]32300'!F30</f>
        <v>0</v>
      </c>
      <c r="Q33" s="158">
        <f>+'[1]32300'!G30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98">
        <f>SUM(H35:H37)</f>
        <v>0</v>
      </c>
      <c r="I34" s="179">
        <f>SUM(I35:I37)</f>
        <v>0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0</v>
      </c>
      <c r="P34" s="149">
        <f>SUM(P35:P43)</f>
        <v>0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316" t="s">
        <v>45</v>
      </c>
      <c r="H35" s="286">
        <f>+'[1]32300'!E128</f>
        <v>0</v>
      </c>
      <c r="I35" s="158">
        <f>+'[1]32300'!F128</f>
        <v>0</v>
      </c>
      <c r="J35" s="158">
        <f>+'[1]32300'!G128</f>
        <v>0</v>
      </c>
      <c r="K35" s="286"/>
      <c r="L35" s="275">
        <v>5220</v>
      </c>
      <c r="M35" s="154"/>
      <c r="N35" s="155" t="s">
        <v>85</v>
      </c>
      <c r="O35" s="286">
        <f>+'[1]32300'!E32</f>
        <v>0</v>
      </c>
      <c r="P35" s="158">
        <f>+'[1]32300'!F32</f>
        <v>0</v>
      </c>
      <c r="Q35" s="158">
        <f>+'[1]32300'!G32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0</v>
      </c>
      <c r="AD35" s="280">
        <f t="shared" si="21"/>
        <v>0</v>
      </c>
      <c r="AE35" s="279">
        <f t="shared" si="22"/>
        <v>0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0</v>
      </c>
      <c r="AM35" s="289">
        <f t="shared" si="26"/>
        <v>0</v>
      </c>
    </row>
    <row r="36" spans="2:39" x14ac:dyDescent="0.25">
      <c r="B36" s="275">
        <v>3120</v>
      </c>
      <c r="C36" s="154"/>
      <c r="D36" s="303"/>
      <c r="E36" s="303"/>
      <c r="F36" s="304"/>
      <c r="G36" s="316" t="s">
        <v>46</v>
      </c>
      <c r="H36" s="286">
        <f>+'[1]32300'!E129</f>
        <v>0</v>
      </c>
      <c r="I36" s="158">
        <f>+'[1]32300'!F129</f>
        <v>0</v>
      </c>
      <c r="J36" s="158">
        <f>+'[1]32300'!G129</f>
        <v>0</v>
      </c>
      <c r="K36" s="286"/>
      <c r="L36" s="275">
        <v>5230</v>
      </c>
      <c r="M36" s="154"/>
      <c r="N36" s="155" t="s">
        <v>86</v>
      </c>
      <c r="O36" s="286">
        <f>+'[1]32300'!E33</f>
        <v>0</v>
      </c>
      <c r="P36" s="158">
        <f>+'[1]32300'!F33</f>
        <v>0</v>
      </c>
      <c r="Q36" s="158">
        <f>+'[1]32300'!G33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0</v>
      </c>
      <c r="AM36" s="289">
        <f t="shared" si="26"/>
        <v>0</v>
      </c>
    </row>
    <row r="37" spans="2:39" x14ac:dyDescent="0.25">
      <c r="B37" s="275">
        <v>3130</v>
      </c>
      <c r="C37" s="154"/>
      <c r="D37" s="303"/>
      <c r="E37" s="303"/>
      <c r="F37" s="304"/>
      <c r="G37" s="316" t="s">
        <v>47</v>
      </c>
      <c r="H37" s="286">
        <f>+'[1]32300'!E130</f>
        <v>0</v>
      </c>
      <c r="I37" s="158">
        <f>+'[1]32300'!F130</f>
        <v>0</v>
      </c>
      <c r="J37" s="158">
        <f>+'[1]32300'!G130</f>
        <v>0</v>
      </c>
      <c r="K37" s="286"/>
      <c r="L37" s="275">
        <v>5240</v>
      </c>
      <c r="M37" s="154"/>
      <c r="N37" s="155" t="s">
        <v>87</v>
      </c>
      <c r="O37" s="286">
        <f>+'[1]32300'!E34</f>
        <v>0</v>
      </c>
      <c r="P37" s="158">
        <f>+'[1]32300'!F34</f>
        <v>0</v>
      </c>
      <c r="Q37" s="158">
        <f>+'[1]32300'!G34</f>
        <v>0</v>
      </c>
      <c r="S37" s="275"/>
      <c r="T37" s="281" t="s">
        <v>190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64" t="s">
        <v>144</v>
      </c>
      <c r="AJ37" s="268"/>
      <c r="AK37" s="306"/>
      <c r="AL37" s="307">
        <f>+AL9-AL20</f>
        <v>0</v>
      </c>
      <c r="AM37" s="308">
        <f>+AM9-AM20</f>
        <v>0</v>
      </c>
    </row>
    <row r="38" spans="2:39" x14ac:dyDescent="0.25">
      <c r="B38" s="275"/>
      <c r="C38" s="154"/>
      <c r="D38" s="303"/>
      <c r="E38" s="303"/>
      <c r="F38" s="309"/>
      <c r="G38" s="316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+'[1]32300'!E35</f>
        <v>0</v>
      </c>
      <c r="P38" s="158">
        <f>+'[1]32300'!F35</f>
        <v>0</v>
      </c>
      <c r="Q38" s="158">
        <f>+'[1]32300'!G35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64" t="s">
        <v>24</v>
      </c>
      <c r="AC38" s="265">
        <f>IF(H28&gt;I28,H28-I28,0)</f>
        <v>0</v>
      </c>
      <c r="AD38" s="266">
        <f>IF(I28&gt;H28,I28-H28,0)</f>
        <v>0</v>
      </c>
      <c r="AE38" s="265">
        <f>IF(I28&gt;J28,I28-J28,0)</f>
        <v>0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98">
        <f>SUM(H40:H44)</f>
        <v>0</v>
      </c>
      <c r="I39" s="179">
        <f>SUM(I40:I44)</f>
        <v>0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+'[1]32300'!E36</f>
        <v>0</v>
      </c>
      <c r="P39" s="158">
        <f>+'[1]32300'!F36</f>
        <v>0</v>
      </c>
      <c r="Q39" s="158">
        <f>+'[1]32300'!G36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316" t="s">
        <v>49</v>
      </c>
      <c r="H40" s="286">
        <f>+'[1]32300'!E133</f>
        <v>0</v>
      </c>
      <c r="I40" s="158">
        <f>+'[1]32300'!F133</f>
        <v>0</v>
      </c>
      <c r="J40" s="158">
        <f>+'[1]32300'!G133</f>
        <v>0</v>
      </c>
      <c r="K40" s="286"/>
      <c r="L40" s="275">
        <v>5270</v>
      </c>
      <c r="M40" s="154"/>
      <c r="N40" s="155" t="s">
        <v>90</v>
      </c>
      <c r="O40" s="286">
        <f>+'[1]32300'!E37</f>
        <v>0</v>
      </c>
      <c r="P40" s="158">
        <f>+'[1]32300'!F37</f>
        <v>0</v>
      </c>
      <c r="Q40" s="158">
        <f>+'[1]32300'!G37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0</v>
      </c>
    </row>
    <row r="41" spans="2:39" x14ac:dyDescent="0.25">
      <c r="B41" s="275">
        <v>3220</v>
      </c>
      <c r="C41" s="154"/>
      <c r="D41" s="303"/>
      <c r="E41" s="303"/>
      <c r="F41" s="304"/>
      <c r="G41" s="316" t="s">
        <v>50</v>
      </c>
      <c r="H41" s="286">
        <f>+'[1]32300'!E134</f>
        <v>0</v>
      </c>
      <c r="I41" s="158">
        <f>+'[1]32300'!F134</f>
        <v>0</v>
      </c>
      <c r="J41" s="158">
        <f>+'[1]32300'!G134</f>
        <v>0</v>
      </c>
      <c r="K41" s="286"/>
      <c r="L41" s="275">
        <v>5280</v>
      </c>
      <c r="M41" s="154"/>
      <c r="N41" s="155" t="s">
        <v>91</v>
      </c>
      <c r="O41" s="286">
        <f>+'[1]32300'!E38</f>
        <v>0</v>
      </c>
      <c r="P41" s="158">
        <f>+'[1]32300'!F38</f>
        <v>0</v>
      </c>
      <c r="Q41" s="158">
        <f>+'[1]32300'!G38</f>
        <v>0</v>
      </c>
      <c r="T41" s="310" t="s">
        <v>122</v>
      </c>
      <c r="U41" s="311">
        <f>+U23+U25</f>
        <v>0</v>
      </c>
      <c r="V41" s="311">
        <f>+V23+V25+V30+V37</f>
        <v>0</v>
      </c>
      <c r="W41" s="311">
        <f>+W23+W25+W30+W37</f>
        <v>0</v>
      </c>
      <c r="X41" s="311">
        <f>+X23+X25+X30+X37</f>
        <v>0</v>
      </c>
      <c r="Y41" s="312">
        <f>SUM(U41:X41)</f>
        <v>0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0</v>
      </c>
      <c r="AE41" s="279">
        <f t="shared" si="32"/>
        <v>0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316" t="s">
        <v>51</v>
      </c>
      <c r="H42" s="286">
        <f>+'[1]32300'!E135</f>
        <v>0</v>
      </c>
      <c r="I42" s="158">
        <f>+'[1]32300'!F135</f>
        <v>0</v>
      </c>
      <c r="J42" s="158">
        <f>+'[1]32300'!G135</f>
        <v>0</v>
      </c>
      <c r="K42" s="286"/>
      <c r="L42" s="275">
        <v>5290</v>
      </c>
      <c r="M42" s="154"/>
      <c r="N42" s="155" t="s">
        <v>92</v>
      </c>
      <c r="O42" s="286">
        <f>+'[1]32300'!E39</f>
        <v>0</v>
      </c>
      <c r="P42" s="158">
        <f>+'[1]32300'!F39</f>
        <v>0</v>
      </c>
      <c r="Q42" s="158">
        <f>+'[1]32300'!G39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316" t="s">
        <v>52</v>
      </c>
      <c r="H43" s="286">
        <f>+'[1]32300'!E136</f>
        <v>0</v>
      </c>
      <c r="I43" s="158">
        <f>+'[1]32300'!F136</f>
        <v>0</v>
      </c>
      <c r="J43" s="158">
        <f>+'[1]32300'!G136</f>
        <v>0</v>
      </c>
      <c r="K43" s="286"/>
      <c r="L43" s="243">
        <v>5300</v>
      </c>
      <c r="M43" s="154"/>
      <c r="N43" s="155" t="s">
        <v>93</v>
      </c>
      <c r="O43" s="286">
        <f>+'[1]32300'!E40</f>
        <v>0</v>
      </c>
      <c r="P43" s="158">
        <f>+'[1]32300'!F40</f>
        <v>0</v>
      </c>
      <c r="Q43" s="158">
        <f>+'[1]32300'!G40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0</v>
      </c>
    </row>
    <row r="44" spans="2:39" x14ac:dyDescent="0.25">
      <c r="B44" s="275">
        <v>3250</v>
      </c>
      <c r="C44" s="154"/>
      <c r="D44" s="303"/>
      <c r="E44" s="303"/>
      <c r="F44" s="26"/>
      <c r="G44" s="316" t="s">
        <v>53</v>
      </c>
      <c r="H44" s="286">
        <f>+'[1]32300'!E137</f>
        <v>0</v>
      </c>
      <c r="I44" s="158">
        <f>+'[1]32300'!F137</f>
        <v>0</v>
      </c>
      <c r="J44" s="158">
        <f>+'[1]32300'!G137</f>
        <v>0</v>
      </c>
      <c r="K44" s="286"/>
      <c r="L44" s="275">
        <v>5310</v>
      </c>
      <c r="M44" s="145" t="s">
        <v>94</v>
      </c>
      <c r="N44" s="141"/>
      <c r="O44" s="273">
        <f>SUM(O45:O47)</f>
        <v>0</v>
      </c>
      <c r="P44" s="149">
        <f>SUM(P45:P47)</f>
        <v>0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0</v>
      </c>
      <c r="AM44" s="263">
        <f>SUM(AM45:AM47)</f>
        <v>0</v>
      </c>
    </row>
    <row r="45" spans="2:39" x14ac:dyDescent="0.25">
      <c r="B45" s="275"/>
      <c r="C45" s="154"/>
      <c r="D45" s="303"/>
      <c r="E45" s="303"/>
      <c r="F45" s="26"/>
      <c r="G45" s="316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+'[1]32300'!E43</f>
        <v>0</v>
      </c>
      <c r="P45" s="158">
        <f>+'[1]32300'!F43</f>
        <v>0</v>
      </c>
      <c r="Q45" s="158">
        <f>+'[1]32300'!G43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0</v>
      </c>
      <c r="AM45" s="278">
        <f>+AF19-AE19</f>
        <v>0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+'[1]32300'!E44</f>
        <v>0</v>
      </c>
      <c r="P46" s="158">
        <f>+'[1]32300'!F44</f>
        <v>0</v>
      </c>
      <c r="Q46" s="158">
        <f>+'[1]32300'!G44</f>
        <v>0</v>
      </c>
      <c r="AA46" s="243">
        <v>3000</v>
      </c>
      <c r="AB46" s="253" t="s">
        <v>43</v>
      </c>
      <c r="AC46" s="254">
        <f>IF(H50&gt;I50,H50-I50,0)</f>
        <v>0</v>
      </c>
      <c r="AD46" s="255">
        <f>IF(I50&gt;H50,I50-H50,0)</f>
        <v>0</v>
      </c>
      <c r="AE46" s="254">
        <f>IF(I50&gt;J50,I50-J50,0)</f>
        <v>0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0</v>
      </c>
      <c r="AM46" s="278">
        <f>+AF20-AE20+AF21-AE21</f>
        <v>0</v>
      </c>
    </row>
    <row r="47" spans="2:39" x14ac:dyDescent="0.25">
      <c r="B47" s="275">
        <v>3310</v>
      </c>
      <c r="C47" s="154"/>
      <c r="D47" s="25"/>
      <c r="E47" s="26"/>
      <c r="F47" s="26"/>
      <c r="G47" s="316" t="s">
        <v>55</v>
      </c>
      <c r="H47" s="286">
        <f>+'[1]32300'!E140</f>
        <v>0</v>
      </c>
      <c r="I47" s="158">
        <f>+'[1]32300'!F140</f>
        <v>0</v>
      </c>
      <c r="J47" s="158">
        <f>+'[1]32300'!G140</f>
        <v>0</v>
      </c>
      <c r="K47" s="286"/>
      <c r="L47" s="243">
        <v>5400</v>
      </c>
      <c r="M47" s="154"/>
      <c r="N47" s="155" t="s">
        <v>96</v>
      </c>
      <c r="O47" s="286">
        <f>+'[1]32300'!E45</f>
        <v>0</v>
      </c>
      <c r="P47" s="158">
        <f>+'[1]32300'!F45</f>
        <v>0</v>
      </c>
      <c r="Q47" s="158">
        <f>+'[1]32300'!G45</f>
        <v>0</v>
      </c>
      <c r="AA47" s="243">
        <v>3100</v>
      </c>
      <c r="AB47" s="264" t="s">
        <v>44</v>
      </c>
      <c r="AC47" s="265">
        <f>IF(H34&gt;I34,H34-I34,0)</f>
        <v>0</v>
      </c>
      <c r="AD47" s="266">
        <f>IF(I34&gt;H34,I34-H34,0)</f>
        <v>0</v>
      </c>
      <c r="AE47" s="265">
        <f>IF(I34&gt;J34,I34-J34,0)</f>
        <v>0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316" t="s">
        <v>56</v>
      </c>
      <c r="H48" s="286">
        <f>+'[1]32300'!E141</f>
        <v>0</v>
      </c>
      <c r="I48" s="158">
        <f>+'[1]32300'!F141</f>
        <v>0</v>
      </c>
      <c r="J48" s="158">
        <f>+'[1]32300'!G141</f>
        <v>0</v>
      </c>
      <c r="K48" s="286"/>
      <c r="L48" s="275">
        <v>5410</v>
      </c>
      <c r="M48" s="145" t="s">
        <v>97</v>
      </c>
      <c r="N48" s="141"/>
      <c r="O48" s="273">
        <f>SUM(O49:O53)</f>
        <v>0</v>
      </c>
      <c r="P48" s="149">
        <f>SUM(P49:P53)</f>
        <v>0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0</v>
      </c>
      <c r="AF48" s="280">
        <f>IF(J35&gt;I35,J35-I35,0)</f>
        <v>0</v>
      </c>
      <c r="AI48" s="264" t="s">
        <v>149</v>
      </c>
      <c r="AJ48" s="268"/>
      <c r="AK48" s="306"/>
      <c r="AL48" s="307">
        <f>+AL40-AL44</f>
        <v>0</v>
      </c>
      <c r="AM48" s="308">
        <f>+AM40-AM44</f>
        <v>0</v>
      </c>
    </row>
    <row r="49" spans="2:39" x14ac:dyDescent="0.25">
      <c r="C49" s="154"/>
      <c r="D49" s="25"/>
      <c r="E49" s="26"/>
      <c r="F49" s="26"/>
      <c r="G49" s="316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+'[1]32300'!E47</f>
        <v>0</v>
      </c>
      <c r="P49" s="158">
        <f>+'[1]32300'!F47</f>
        <v>0</v>
      </c>
      <c r="Q49" s="158">
        <f>+'[1]32300'!G47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98">
        <f>+H39+H34+H46</f>
        <v>0</v>
      </c>
      <c r="I50" s="179">
        <f t="shared" ref="I50:J50" si="34">+I39+I34+I46</f>
        <v>0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+'[1]32300'!E48</f>
        <v>0</v>
      </c>
      <c r="P50" s="158">
        <f>+'[1]32300'!F48</f>
        <v>0</v>
      </c>
      <c r="Q50" s="158">
        <f>+'[1]32300'!G48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+'[1]32300'!E49</f>
        <v>0</v>
      </c>
      <c r="P51" s="158">
        <f>+'[1]32300'!F49</f>
        <v>0</v>
      </c>
      <c r="Q51" s="158">
        <f>+'[1]32300'!G49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0</v>
      </c>
      <c r="AM51" s="263">
        <f>+AM52+AM55</f>
        <v>0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0</v>
      </c>
      <c r="I52" s="149">
        <f t="shared" ref="I52:J52" si="35">+I50+I30</f>
        <v>0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+'[1]32300'!E50</f>
        <v>0</v>
      </c>
      <c r="P52" s="158">
        <f>+'[1]32300'!F50</f>
        <v>0</v>
      </c>
      <c r="Q52" s="158">
        <f>+'[1]32300'!G50</f>
        <v>0</v>
      </c>
      <c r="AA52" s="243">
        <v>3200</v>
      </c>
      <c r="AB52" s="264" t="s">
        <v>48</v>
      </c>
      <c r="AC52" s="265">
        <f t="shared" ref="AC52:AC57" si="36">IF(H39&gt;I39,H39-I39,0)</f>
        <v>0</v>
      </c>
      <c r="AD52" s="266">
        <f t="shared" ref="AD52:AD57" si="37">IF(I39&gt;H39,I39-H39,0)</f>
        <v>0</v>
      </c>
      <c r="AE52" s="265">
        <f t="shared" ref="AE52:AE57" si="38">IF(I39&gt;J39,I39-J39,0)</f>
        <v>0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+'[1]32300'!E51</f>
        <v>0</v>
      </c>
      <c r="P53" s="158">
        <f>+'[1]32300'!F51</f>
        <v>0</v>
      </c>
      <c r="Q53" s="158">
        <f>+'[1]32300'!G51</f>
        <v>0</v>
      </c>
      <c r="AA53" s="275">
        <v>3210</v>
      </c>
      <c r="AB53" s="276" t="s">
        <v>49</v>
      </c>
      <c r="AC53" s="279">
        <f t="shared" si="36"/>
        <v>0</v>
      </c>
      <c r="AD53" s="280">
        <f t="shared" si="37"/>
        <v>0</v>
      </c>
      <c r="AE53" s="279">
        <f t="shared" si="38"/>
        <v>0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 t="str">
        <f>IF(D32-H30-H50=0,"",D32-H30-H50)</f>
        <v/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0</v>
      </c>
      <c r="P54" s="149">
        <f>SUM(P55:P60)</f>
        <v>0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0</v>
      </c>
      <c r="AD54" s="280">
        <f t="shared" si="37"/>
        <v>0</v>
      </c>
      <c r="AE54" s="279">
        <f t="shared" si="38"/>
        <v>0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+'[1]32300'!E53</f>
        <v>0</v>
      </c>
      <c r="P55" s="158">
        <f>+'[1]32300'!F53</f>
        <v>0</v>
      </c>
      <c r="Q55" s="158">
        <f>+'[1]32300'!G53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0</v>
      </c>
      <c r="AM55" s="320">
        <f>SUM(AE9:AE14)+SUM(AE17:AE18)+SUM(AE22:AE25)+SUM(AE29:AE36)+SUM(AE39:AE44)+SUM(AE49:AE50)+SUM(AE53:AE57)+SUM(AE60:AE61)-P61-P54-P66</f>
        <v>0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+'[1]32300'!E54</f>
        <v>0</v>
      </c>
      <c r="P56" s="158">
        <f>+'[1]32300'!F54</f>
        <v>0</v>
      </c>
      <c r="Q56" s="158">
        <f>+'[1]32300'!G54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0</v>
      </c>
      <c r="AM56" s="263">
        <f>+AM57+AM60</f>
        <v>0</v>
      </c>
    </row>
    <row r="57" spans="2:39" x14ac:dyDescent="0.25">
      <c r="C57" s="316"/>
      <c r="D57" s="316"/>
      <c r="E57" s="316"/>
      <c r="F57" s="316"/>
      <c r="G57" s="316"/>
      <c r="H57" s="316"/>
      <c r="I57" s="316"/>
      <c r="L57" s="275">
        <v>5540</v>
      </c>
      <c r="M57" s="154"/>
      <c r="N57" s="155" t="s">
        <v>106</v>
      </c>
      <c r="O57" s="286">
        <f>+'[1]32300'!E55</f>
        <v>0</v>
      </c>
      <c r="P57" s="158">
        <f>+'[1]32300'!F55</f>
        <v>0</v>
      </c>
      <c r="Q57" s="158">
        <f>+'[1]32300'!G55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+'[1]32300'!E56</f>
        <v>0</v>
      </c>
      <c r="P58" s="158">
        <f>+'[1]32300'!F56</f>
        <v>0</v>
      </c>
      <c r="Q58" s="158">
        <f>+'[1]32300'!G56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+'[1]32300'!E57</f>
        <v>0</v>
      </c>
      <c r="P59" s="158">
        <f>+'[1]32300'!F57</f>
        <v>0</v>
      </c>
      <c r="Q59" s="158">
        <f>+'[1]32300'!G57</f>
        <v>0</v>
      </c>
      <c r="AA59" s="243">
        <v>3300</v>
      </c>
      <c r="AB59" s="264" t="s">
        <v>131</v>
      </c>
      <c r="AC59" s="265">
        <f>IF(H46&gt;I46,H46-I46,0)</f>
        <v>0</v>
      </c>
      <c r="AD59" s="266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+'[1]32300'!E58</f>
        <v>0</v>
      </c>
      <c r="P60" s="158">
        <f>+'[1]32300'!F58</f>
        <v>0</v>
      </c>
      <c r="Q60" s="158">
        <f>+'[1]32300'!G58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0</v>
      </c>
      <c r="AM60" s="320">
        <f>SUM(AF9:AF14)+SUM(AF17:AF18)+SUM(AF22:AF25)+SUM(AF29:AF36)+SUM(AF39:AF44)+SUM(AF49:AF50)+SUM(AF53:AF57)+SUM(AF60:AF61)</f>
        <v>0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64" t="s">
        <v>157</v>
      </c>
      <c r="AJ61" s="268"/>
      <c r="AK61" s="306"/>
      <c r="AL61" s="324">
        <f>+AL51-AL56</f>
        <v>0</v>
      </c>
      <c r="AM61" s="325">
        <f>+AM51-AM56</f>
        <v>0</v>
      </c>
    </row>
    <row r="62" spans="2:39" x14ac:dyDescent="0.25">
      <c r="L62" s="275"/>
      <c r="M62" s="154"/>
      <c r="N62" s="155" t="s">
        <v>111</v>
      </c>
      <c r="O62" s="286">
        <f>+'[1]32300'!E60</f>
        <v>0</v>
      </c>
      <c r="P62" s="158">
        <f>+'[1]32300'!F60</f>
        <v>0</v>
      </c>
      <c r="Q62" s="158">
        <f>+'[1]32300'!G60</f>
        <v>0</v>
      </c>
      <c r="AC62" s="326">
        <f>+AC6+AC27+AC46-AD6-AD27-AD46</f>
        <v>0</v>
      </c>
      <c r="AD62" s="326">
        <f>+AC7+AC16+AC28+AC38+AC47+AC52+AC59-AD7-AD16-AD28-AD38-AD47-AD52-AD59</f>
        <v>0</v>
      </c>
      <c r="AE62" s="326">
        <f>+AE6+AE27+AE46-AF6-AF27-AF46</f>
        <v>0</v>
      </c>
      <c r="AF62" s="326">
        <f>+AE7+AE16+AE28+AE38+AE47+AE52+AE59-AF7-AF16-AF28-AF38-AF47-AF52-AF59</f>
        <v>0</v>
      </c>
      <c r="AI62" s="253"/>
      <c r="AJ62" s="268"/>
      <c r="AK62" s="306"/>
      <c r="AL62" s="324"/>
      <c r="AM62" s="325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316"/>
      <c r="AF63" s="316"/>
      <c r="AI63" s="264" t="s">
        <v>158</v>
      </c>
      <c r="AJ63" s="268"/>
      <c r="AK63" s="306"/>
      <c r="AL63" s="327">
        <f>+AL37+AL48+AL61</f>
        <v>0</v>
      </c>
      <c r="AM63" s="328">
        <f>+AM37+AM48+AM61</f>
        <v>0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0</v>
      </c>
      <c r="P64" s="179">
        <f>+P30+P34+P44+P48+P54+P61</f>
        <v>0</v>
      </c>
      <c r="Q64" s="179">
        <f>+Q30+Q34+Q44+Q48+Q54+Q61</f>
        <v>0</v>
      </c>
      <c r="AB64" s="316"/>
      <c r="AC64" s="316"/>
      <c r="AD64" s="316"/>
      <c r="AE64" s="316"/>
      <c r="AF64" s="316"/>
      <c r="AG64" s="316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316"/>
      <c r="AI65" s="264" t="s">
        <v>159</v>
      </c>
      <c r="AJ65" s="268"/>
      <c r="AK65" s="306"/>
      <c r="AL65" s="331">
        <f>+E9</f>
        <v>0</v>
      </c>
      <c r="AM65" s="332">
        <f>+F9</f>
        <v>0</v>
      </c>
    </row>
    <row r="66" spans="12:39" x14ac:dyDescent="0.25">
      <c r="M66" s="140" t="s">
        <v>113</v>
      </c>
      <c r="N66" s="141"/>
      <c r="O66" s="273">
        <f>+O27-O64</f>
        <v>0</v>
      </c>
      <c r="P66" s="149">
        <f>+P27-P64</f>
        <v>0</v>
      </c>
      <c r="Q66" s="149">
        <f>+Q27-Q64</f>
        <v>0</v>
      </c>
      <c r="AI66" s="264" t="s">
        <v>160</v>
      </c>
      <c r="AJ66" s="268"/>
      <c r="AK66" s="306"/>
      <c r="AL66" s="331">
        <f>+D9</f>
        <v>0</v>
      </c>
      <c r="AM66" s="332">
        <f>+E9</f>
        <v>0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0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316"/>
      <c r="R71" s="316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316"/>
      <c r="R72" s="316"/>
    </row>
  </sheetData>
  <mergeCells count="25"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  <mergeCell ref="C2:I2"/>
    <mergeCell ref="M2:P2"/>
    <mergeCell ref="T2:Y2"/>
    <mergeCell ref="AB2:AD2"/>
    <mergeCell ref="AI2:AM2"/>
    <mergeCell ref="C3:I3"/>
    <mergeCell ref="M3:P3"/>
    <mergeCell ref="T3:Y3"/>
    <mergeCell ref="AB3:AD3"/>
    <mergeCell ref="AI3:AM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8"/>
  <sheetViews>
    <sheetView workbookViewId="0"/>
  </sheetViews>
  <sheetFormatPr baseColWidth="10" defaultRowHeight="15" x14ac:dyDescent="0.25"/>
  <cols>
    <col min="1" max="1" width="2" customWidth="1"/>
    <col min="2" max="2" width="4.7109375" style="187" customWidth="1"/>
    <col min="3" max="3" width="2.28515625" customWidth="1"/>
    <col min="4" max="4" width="34.7109375" customWidth="1"/>
    <col min="5" max="7" width="15.7109375" customWidth="1"/>
    <col min="8" max="8" width="5.7109375" customWidth="1"/>
    <col min="9" max="11" width="6.28515625" bestFit="1" customWidth="1"/>
    <col min="12" max="12" width="5.7109375" customWidth="1"/>
    <col min="13" max="15" width="6.28515625" bestFit="1" customWidth="1"/>
    <col min="16" max="16" width="5.7109375" customWidth="1"/>
    <col min="17" max="19" width="6.28515625" bestFit="1" customWidth="1"/>
    <col min="20" max="20" width="5.7109375" customWidth="1"/>
    <col min="21" max="23" width="6.28515625" bestFit="1" customWidth="1"/>
    <col min="24" max="24" width="5.7109375" customWidth="1"/>
    <col min="25" max="27" width="6.28515625" bestFit="1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</cols>
  <sheetData>
    <row r="1" spans="2:47" ht="14.25" customHeight="1" x14ac:dyDescent="0.25">
      <c r="B1" s="454" t="s">
        <v>204</v>
      </c>
      <c r="C1" s="455"/>
      <c r="D1" s="455"/>
      <c r="E1" s="455"/>
      <c r="F1" s="455"/>
      <c r="G1" s="456"/>
    </row>
    <row r="2" spans="2:47" ht="14.45" customHeight="1" x14ac:dyDescent="0.25">
      <c r="B2" s="400" t="s">
        <v>162</v>
      </c>
      <c r="C2" s="401"/>
      <c r="D2" s="401"/>
      <c r="E2" s="401"/>
      <c r="F2" s="401"/>
      <c r="G2" s="402"/>
    </row>
    <row r="3" spans="2:47" ht="14.25" customHeight="1" x14ac:dyDescent="0.25">
      <c r="B3" s="403" t="s">
        <v>177</v>
      </c>
      <c r="C3" s="444"/>
      <c r="D3" s="444"/>
      <c r="E3" s="444"/>
      <c r="F3" s="444"/>
      <c r="G3" s="404"/>
      <c r="I3" s="405" t="s">
        <v>197</v>
      </c>
      <c r="J3" s="406"/>
      <c r="K3" s="407"/>
      <c r="M3" s="405" t="s">
        <v>198</v>
      </c>
      <c r="N3" s="406"/>
      <c r="O3" s="407"/>
      <c r="Q3" s="405" t="s">
        <v>199</v>
      </c>
      <c r="R3" s="406"/>
      <c r="S3" s="407"/>
      <c r="U3" s="405" t="s">
        <v>200</v>
      </c>
      <c r="V3" s="406"/>
      <c r="W3" s="407"/>
      <c r="Y3" s="405" t="s">
        <v>201</v>
      </c>
      <c r="Z3" s="406"/>
      <c r="AA3" s="407"/>
      <c r="AC3" s="405" t="s">
        <v>168</v>
      </c>
      <c r="AD3" s="406"/>
      <c r="AE3" s="407"/>
      <c r="AG3" s="405" t="s">
        <v>169</v>
      </c>
      <c r="AH3" s="406"/>
      <c r="AI3" s="407"/>
      <c r="AK3" s="405" t="s">
        <v>170</v>
      </c>
      <c r="AL3" s="406"/>
      <c r="AM3" s="407"/>
      <c r="AO3" s="405" t="s">
        <v>171</v>
      </c>
      <c r="AP3" s="406"/>
      <c r="AQ3" s="407"/>
      <c r="AS3" s="405" t="s">
        <v>172</v>
      </c>
      <c r="AT3" s="406"/>
      <c r="AU3" s="407"/>
    </row>
    <row r="4" spans="2:47" x14ac:dyDescent="0.25">
      <c r="B4" s="133"/>
      <c r="C4" s="134"/>
      <c r="D4" s="135"/>
      <c r="E4" s="188">
        <v>2020</v>
      </c>
      <c r="F4" s="137">
        <v>2019</v>
      </c>
      <c r="G4" s="137">
        <v>2018</v>
      </c>
      <c r="I4" s="188">
        <v>2020</v>
      </c>
      <c r="J4" s="137">
        <v>2019</v>
      </c>
      <c r="K4" s="137">
        <v>2018</v>
      </c>
      <c r="M4" s="188">
        <v>2020</v>
      </c>
      <c r="N4" s="137">
        <v>2019</v>
      </c>
      <c r="O4" s="137">
        <v>2018</v>
      </c>
      <c r="Q4" s="188">
        <v>2020</v>
      </c>
      <c r="R4" s="137">
        <v>2019</v>
      </c>
      <c r="S4" s="137">
        <v>2018</v>
      </c>
      <c r="U4" s="188">
        <v>2020</v>
      </c>
      <c r="V4" s="137">
        <v>2019</v>
      </c>
      <c r="W4" s="137">
        <v>2018</v>
      </c>
      <c r="Y4" s="188">
        <v>2020</v>
      </c>
      <c r="Z4" s="137">
        <v>2019</v>
      </c>
      <c r="AA4" s="137">
        <v>2018</v>
      </c>
      <c r="AC4" s="188">
        <v>2020</v>
      </c>
      <c r="AD4" s="137">
        <v>2019</v>
      </c>
      <c r="AE4" s="137">
        <v>2018</v>
      </c>
      <c r="AG4" s="188">
        <v>2020</v>
      </c>
      <c r="AH4" s="137">
        <v>2019</v>
      </c>
      <c r="AI4" s="137">
        <v>2018</v>
      </c>
      <c r="AK4" s="188">
        <v>2020</v>
      </c>
      <c r="AL4" s="137">
        <v>2019</v>
      </c>
      <c r="AM4" s="137">
        <v>2018</v>
      </c>
      <c r="AO4" s="188">
        <v>2020</v>
      </c>
      <c r="AP4" s="137">
        <v>2019</v>
      </c>
      <c r="AQ4" s="137">
        <v>2018</v>
      </c>
      <c r="AS4" s="188">
        <v>2020</v>
      </c>
      <c r="AT4" s="137">
        <v>2019</v>
      </c>
      <c r="AU4" s="137">
        <v>2018</v>
      </c>
    </row>
    <row r="5" spans="2:47" x14ac:dyDescent="0.25">
      <c r="B5" s="139"/>
      <c r="C5" s="140" t="s">
        <v>60</v>
      </c>
      <c r="D5" s="141"/>
      <c r="E5" s="378"/>
      <c r="F5" s="143"/>
      <c r="G5" s="143"/>
      <c r="I5" s="378"/>
      <c r="J5" s="143"/>
      <c r="K5" s="143"/>
      <c r="M5" s="378"/>
      <c r="N5" s="143"/>
      <c r="O5" s="143"/>
      <c r="Q5" s="378"/>
      <c r="R5" s="143"/>
      <c r="S5" s="143"/>
      <c r="U5" s="378"/>
      <c r="V5" s="143"/>
      <c r="W5" s="143"/>
      <c r="Y5" s="378"/>
      <c r="Z5" s="143"/>
      <c r="AA5" s="143"/>
      <c r="AC5" s="378"/>
      <c r="AD5" s="143"/>
      <c r="AE5" s="143"/>
      <c r="AG5" s="378"/>
      <c r="AH5" s="143"/>
      <c r="AI5" s="143"/>
      <c r="AK5" s="378"/>
      <c r="AL5" s="143"/>
      <c r="AM5" s="143"/>
      <c r="AO5" s="378"/>
      <c r="AP5" s="143"/>
      <c r="AQ5" s="143"/>
      <c r="AS5" s="378"/>
      <c r="AT5" s="143"/>
      <c r="AU5" s="143"/>
    </row>
    <row r="6" spans="2:47" x14ac:dyDescent="0.25">
      <c r="B6" s="139">
        <v>4100</v>
      </c>
      <c r="C6" s="145" t="s">
        <v>173</v>
      </c>
      <c r="D6" s="146"/>
      <c r="E6" s="204">
        <f>SUM(E7:E13)</f>
        <v>0</v>
      </c>
      <c r="F6" s="149">
        <f>SUM(F7:F13)</f>
        <v>0</v>
      </c>
      <c r="G6" s="149">
        <f>SUM(G7:G13)</f>
        <v>0</v>
      </c>
      <c r="I6" s="204">
        <f t="shared" ref="I6:K6" si="0">SUM(I7:I13)</f>
        <v>0</v>
      </c>
      <c r="J6" s="149">
        <f t="shared" si="0"/>
        <v>0</v>
      </c>
      <c r="K6" s="149">
        <f t="shared" si="0"/>
        <v>0</v>
      </c>
      <c r="M6" s="204">
        <f t="shared" ref="M6:O6" si="1">SUM(M7:M13)</f>
        <v>0</v>
      </c>
      <c r="N6" s="149">
        <f t="shared" si="1"/>
        <v>0</v>
      </c>
      <c r="O6" s="149">
        <f t="shared" si="1"/>
        <v>0</v>
      </c>
      <c r="Q6" s="204">
        <f t="shared" ref="Q6:S6" si="2">SUM(Q7:Q13)</f>
        <v>0</v>
      </c>
      <c r="R6" s="149">
        <f t="shared" si="2"/>
        <v>0</v>
      </c>
      <c r="S6" s="149">
        <f t="shared" si="2"/>
        <v>0</v>
      </c>
      <c r="U6" s="204">
        <f t="shared" ref="U6:W6" si="3">SUM(U7:U13)</f>
        <v>0</v>
      </c>
      <c r="V6" s="149">
        <f t="shared" si="3"/>
        <v>0</v>
      </c>
      <c r="W6" s="149">
        <f t="shared" si="3"/>
        <v>0</v>
      </c>
      <c r="Y6" s="204">
        <f t="shared" ref="Y6:AA6" si="4">SUM(Y7:Y13)</f>
        <v>0</v>
      </c>
      <c r="Z6" s="149">
        <f t="shared" si="4"/>
        <v>0</v>
      </c>
      <c r="AA6" s="149">
        <f t="shared" si="4"/>
        <v>0</v>
      </c>
      <c r="AC6" s="204">
        <f t="shared" ref="AC6:AE6" si="5">SUM(AC7:AC13)</f>
        <v>0</v>
      </c>
      <c r="AD6" s="149">
        <f t="shared" si="5"/>
        <v>0</v>
      </c>
      <c r="AE6" s="149">
        <f t="shared" si="5"/>
        <v>0</v>
      </c>
      <c r="AG6" s="204">
        <f t="shared" ref="AG6:AI6" si="6">SUM(AG7:AG13)</f>
        <v>0</v>
      </c>
      <c r="AH6" s="149">
        <f t="shared" si="6"/>
        <v>0</v>
      </c>
      <c r="AI6" s="149">
        <f t="shared" si="6"/>
        <v>0</v>
      </c>
      <c r="AK6" s="204">
        <f t="shared" ref="AK6:AM6" si="7">SUM(AK7:AK13)</f>
        <v>0</v>
      </c>
      <c r="AL6" s="149">
        <f t="shared" si="7"/>
        <v>0</v>
      </c>
      <c r="AM6" s="149">
        <f t="shared" si="7"/>
        <v>0</v>
      </c>
      <c r="AO6" s="204">
        <f t="shared" ref="AO6:AQ6" si="8">SUM(AO7:AO13)</f>
        <v>0</v>
      </c>
      <c r="AP6" s="149">
        <f t="shared" si="8"/>
        <v>0</v>
      </c>
      <c r="AQ6" s="149">
        <f t="shared" si="8"/>
        <v>0</v>
      </c>
      <c r="AS6" s="204">
        <f t="shared" ref="AS6:AU6" si="9">SUM(AS7:AS13)</f>
        <v>0</v>
      </c>
      <c r="AT6" s="149">
        <f t="shared" si="9"/>
        <v>0</v>
      </c>
      <c r="AU6" s="149">
        <f t="shared" si="9"/>
        <v>0</v>
      </c>
    </row>
    <row r="7" spans="2:47" x14ac:dyDescent="0.25">
      <c r="B7" s="139">
        <v>4110</v>
      </c>
      <c r="C7" s="154"/>
      <c r="D7" s="155" t="s">
        <v>62</v>
      </c>
      <c r="E7" s="200">
        <f>+I7+M7+Q7+U7+Y7+AC7+AG7+AK7+AO7+AS7</f>
        <v>0</v>
      </c>
      <c r="F7" s="158">
        <f t="shared" ref="F7:G13" si="10">+J7+N7+R7+V7+Z7+AD7+AH7+AL7+AP7+AT7</f>
        <v>0</v>
      </c>
      <c r="G7" s="158">
        <f t="shared" si="10"/>
        <v>0</v>
      </c>
      <c r="I7" s="200">
        <v>0</v>
      </c>
      <c r="J7" s="158">
        <v>0</v>
      </c>
      <c r="K7" s="158">
        <v>0</v>
      </c>
      <c r="M7" s="200">
        <v>0</v>
      </c>
      <c r="N7" s="158">
        <v>0</v>
      </c>
      <c r="O7" s="158">
        <v>0</v>
      </c>
      <c r="Q7" s="200">
        <v>0</v>
      </c>
      <c r="R7" s="158">
        <v>0</v>
      </c>
      <c r="S7" s="158">
        <v>0</v>
      </c>
      <c r="U7" s="200">
        <v>0</v>
      </c>
      <c r="V7" s="158">
        <v>0</v>
      </c>
      <c r="W7" s="158">
        <v>0</v>
      </c>
      <c r="Y7" s="200">
        <v>0</v>
      </c>
      <c r="Z7" s="158">
        <v>0</v>
      </c>
      <c r="AA7" s="158">
        <v>0</v>
      </c>
      <c r="AC7" s="200">
        <v>0</v>
      </c>
      <c r="AD7" s="158">
        <v>0</v>
      </c>
      <c r="AE7" s="158">
        <v>0</v>
      </c>
      <c r="AG7" s="200">
        <v>0</v>
      </c>
      <c r="AH7" s="158">
        <v>0</v>
      </c>
      <c r="AI7" s="158">
        <v>0</v>
      </c>
      <c r="AK7" s="200">
        <v>0</v>
      </c>
      <c r="AL7" s="158">
        <v>0</v>
      </c>
      <c r="AM7" s="158">
        <v>0</v>
      </c>
      <c r="AO7" s="200">
        <v>0</v>
      </c>
      <c r="AP7" s="158">
        <v>0</v>
      </c>
      <c r="AQ7" s="158">
        <v>0</v>
      </c>
      <c r="AS7" s="200">
        <v>0</v>
      </c>
      <c r="AT7" s="158">
        <v>0</v>
      </c>
      <c r="AU7" s="158">
        <v>0</v>
      </c>
    </row>
    <row r="8" spans="2:47" x14ac:dyDescent="0.25">
      <c r="B8" s="139">
        <v>4120</v>
      </c>
      <c r="C8" s="154"/>
      <c r="D8" s="155" t="s">
        <v>63</v>
      </c>
      <c r="E8" s="200">
        <f t="shared" ref="E8:E13" si="11">+I8+M8+Q8+U8+Y8+AC8+AG8+AK8+AO8+AS8</f>
        <v>0</v>
      </c>
      <c r="F8" s="158">
        <f t="shared" si="10"/>
        <v>0</v>
      </c>
      <c r="G8" s="158">
        <f t="shared" si="10"/>
        <v>0</v>
      </c>
      <c r="I8" s="200">
        <v>0</v>
      </c>
      <c r="J8" s="158">
        <v>0</v>
      </c>
      <c r="K8" s="158">
        <v>0</v>
      </c>
      <c r="M8" s="200">
        <v>0</v>
      </c>
      <c r="N8" s="158">
        <v>0</v>
      </c>
      <c r="O8" s="158">
        <v>0</v>
      </c>
      <c r="Q8" s="200">
        <v>0</v>
      </c>
      <c r="R8" s="158">
        <v>0</v>
      </c>
      <c r="S8" s="158">
        <v>0</v>
      </c>
      <c r="U8" s="200">
        <v>0</v>
      </c>
      <c r="V8" s="158">
        <v>0</v>
      </c>
      <c r="W8" s="158">
        <v>0</v>
      </c>
      <c r="Y8" s="200">
        <v>0</v>
      </c>
      <c r="Z8" s="158">
        <v>0</v>
      </c>
      <c r="AA8" s="158">
        <v>0</v>
      </c>
      <c r="AC8" s="200">
        <v>0</v>
      </c>
      <c r="AD8" s="158">
        <v>0</v>
      </c>
      <c r="AE8" s="158">
        <v>0</v>
      </c>
      <c r="AG8" s="200">
        <v>0</v>
      </c>
      <c r="AH8" s="158">
        <v>0</v>
      </c>
      <c r="AI8" s="158">
        <v>0</v>
      </c>
      <c r="AK8" s="200">
        <v>0</v>
      </c>
      <c r="AL8" s="158">
        <v>0</v>
      </c>
      <c r="AM8" s="158">
        <v>0</v>
      </c>
      <c r="AO8" s="200">
        <v>0</v>
      </c>
      <c r="AP8" s="158">
        <v>0</v>
      </c>
      <c r="AQ8" s="158">
        <v>0</v>
      </c>
      <c r="AS8" s="200">
        <v>0</v>
      </c>
      <c r="AT8" s="158">
        <v>0</v>
      </c>
      <c r="AU8" s="158">
        <v>0</v>
      </c>
    </row>
    <row r="9" spans="2:47" x14ac:dyDescent="0.25">
      <c r="B9" s="139">
        <v>4130</v>
      </c>
      <c r="C9" s="154"/>
      <c r="D9" s="155" t="s">
        <v>64</v>
      </c>
      <c r="E9" s="200">
        <f t="shared" si="11"/>
        <v>0</v>
      </c>
      <c r="F9" s="158">
        <f t="shared" si="10"/>
        <v>0</v>
      </c>
      <c r="G9" s="158">
        <f t="shared" si="10"/>
        <v>0</v>
      </c>
      <c r="I9" s="200">
        <v>0</v>
      </c>
      <c r="J9" s="158">
        <v>0</v>
      </c>
      <c r="K9" s="158">
        <v>0</v>
      </c>
      <c r="M9" s="200">
        <v>0</v>
      </c>
      <c r="N9" s="158">
        <v>0</v>
      </c>
      <c r="O9" s="158">
        <v>0</v>
      </c>
      <c r="Q9" s="200">
        <v>0</v>
      </c>
      <c r="R9" s="158">
        <v>0</v>
      </c>
      <c r="S9" s="158">
        <v>0</v>
      </c>
      <c r="U9" s="200">
        <v>0</v>
      </c>
      <c r="V9" s="158">
        <v>0</v>
      </c>
      <c r="W9" s="158">
        <v>0</v>
      </c>
      <c r="Y9" s="200">
        <v>0</v>
      </c>
      <c r="Z9" s="158">
        <v>0</v>
      </c>
      <c r="AA9" s="158">
        <v>0</v>
      </c>
      <c r="AC9" s="200">
        <v>0</v>
      </c>
      <c r="AD9" s="158">
        <v>0</v>
      </c>
      <c r="AE9" s="158">
        <v>0</v>
      </c>
      <c r="AG9" s="200">
        <v>0</v>
      </c>
      <c r="AH9" s="158">
        <v>0</v>
      </c>
      <c r="AI9" s="158">
        <v>0</v>
      </c>
      <c r="AK9" s="200">
        <v>0</v>
      </c>
      <c r="AL9" s="158">
        <v>0</v>
      </c>
      <c r="AM9" s="158">
        <v>0</v>
      </c>
      <c r="AO9" s="200">
        <v>0</v>
      </c>
      <c r="AP9" s="158">
        <v>0</v>
      </c>
      <c r="AQ9" s="158">
        <v>0</v>
      </c>
      <c r="AS9" s="200">
        <v>0</v>
      </c>
      <c r="AT9" s="158">
        <v>0</v>
      </c>
      <c r="AU9" s="158">
        <v>0</v>
      </c>
    </row>
    <row r="10" spans="2:47" x14ac:dyDescent="0.25">
      <c r="B10" s="139">
        <v>4140</v>
      </c>
      <c r="C10" s="154"/>
      <c r="D10" s="155" t="s">
        <v>65</v>
      </c>
      <c r="E10" s="200">
        <f t="shared" si="11"/>
        <v>0</v>
      </c>
      <c r="F10" s="158">
        <f t="shared" si="10"/>
        <v>0</v>
      </c>
      <c r="G10" s="158">
        <f t="shared" si="10"/>
        <v>0</v>
      </c>
      <c r="I10" s="200">
        <v>0</v>
      </c>
      <c r="J10" s="158">
        <v>0</v>
      </c>
      <c r="K10" s="158">
        <v>0</v>
      </c>
      <c r="M10" s="200">
        <v>0</v>
      </c>
      <c r="N10" s="158">
        <v>0</v>
      </c>
      <c r="O10" s="158">
        <v>0</v>
      </c>
      <c r="Q10" s="200">
        <v>0</v>
      </c>
      <c r="R10" s="158">
        <v>0</v>
      </c>
      <c r="S10" s="158">
        <v>0</v>
      </c>
      <c r="U10" s="200">
        <v>0</v>
      </c>
      <c r="V10" s="158">
        <v>0</v>
      </c>
      <c r="W10" s="158">
        <v>0</v>
      </c>
      <c r="Y10" s="200">
        <v>0</v>
      </c>
      <c r="Z10" s="158">
        <v>0</v>
      </c>
      <c r="AA10" s="158">
        <v>0</v>
      </c>
      <c r="AC10" s="200">
        <v>0</v>
      </c>
      <c r="AD10" s="158">
        <v>0</v>
      </c>
      <c r="AE10" s="158">
        <v>0</v>
      </c>
      <c r="AG10" s="200">
        <v>0</v>
      </c>
      <c r="AH10" s="158">
        <v>0</v>
      </c>
      <c r="AI10" s="158">
        <v>0</v>
      </c>
      <c r="AK10" s="200">
        <v>0</v>
      </c>
      <c r="AL10" s="158">
        <v>0</v>
      </c>
      <c r="AM10" s="158">
        <v>0</v>
      </c>
      <c r="AO10" s="200">
        <v>0</v>
      </c>
      <c r="AP10" s="158">
        <v>0</v>
      </c>
      <c r="AQ10" s="158">
        <v>0</v>
      </c>
      <c r="AS10" s="200">
        <v>0</v>
      </c>
      <c r="AT10" s="158">
        <v>0</v>
      </c>
      <c r="AU10" s="158">
        <v>0</v>
      </c>
    </row>
    <row r="11" spans="2:47" x14ac:dyDescent="0.25">
      <c r="B11" s="139">
        <v>4150</v>
      </c>
      <c r="C11" s="154"/>
      <c r="D11" s="155" t="s">
        <v>66</v>
      </c>
      <c r="E11" s="200">
        <f t="shared" si="11"/>
        <v>0</v>
      </c>
      <c r="F11" s="158">
        <f t="shared" si="10"/>
        <v>0</v>
      </c>
      <c r="G11" s="158">
        <f t="shared" si="10"/>
        <v>0</v>
      </c>
      <c r="I11" s="200">
        <v>0</v>
      </c>
      <c r="J11" s="158">
        <v>0</v>
      </c>
      <c r="K11" s="158">
        <v>0</v>
      </c>
      <c r="M11" s="200">
        <v>0</v>
      </c>
      <c r="N11" s="158">
        <v>0</v>
      </c>
      <c r="O11" s="158">
        <v>0</v>
      </c>
      <c r="Q11" s="200">
        <v>0</v>
      </c>
      <c r="R11" s="158">
        <v>0</v>
      </c>
      <c r="S11" s="158">
        <v>0</v>
      </c>
      <c r="U11" s="200">
        <v>0</v>
      </c>
      <c r="V11" s="158">
        <v>0</v>
      </c>
      <c r="W11" s="158">
        <v>0</v>
      </c>
      <c r="Y11" s="200">
        <v>0</v>
      </c>
      <c r="Z11" s="158">
        <v>0</v>
      </c>
      <c r="AA11" s="158">
        <v>0</v>
      </c>
      <c r="AC11" s="200">
        <v>0</v>
      </c>
      <c r="AD11" s="158">
        <v>0</v>
      </c>
      <c r="AE11" s="158">
        <v>0</v>
      </c>
      <c r="AG11" s="200">
        <v>0</v>
      </c>
      <c r="AH11" s="158">
        <v>0</v>
      </c>
      <c r="AI11" s="158">
        <v>0</v>
      </c>
      <c r="AK11" s="200">
        <v>0</v>
      </c>
      <c r="AL11" s="158">
        <v>0</v>
      </c>
      <c r="AM11" s="158">
        <v>0</v>
      </c>
      <c r="AO11" s="200">
        <v>0</v>
      </c>
      <c r="AP11" s="158">
        <v>0</v>
      </c>
      <c r="AQ11" s="158">
        <v>0</v>
      </c>
      <c r="AS11" s="200">
        <v>0</v>
      </c>
      <c r="AT11" s="158">
        <v>0</v>
      </c>
      <c r="AU11" s="158">
        <v>0</v>
      </c>
    </row>
    <row r="12" spans="2:47" x14ac:dyDescent="0.25">
      <c r="B12" s="139">
        <v>4160</v>
      </c>
      <c r="C12" s="154"/>
      <c r="D12" s="155" t="s">
        <v>67</v>
      </c>
      <c r="E12" s="200">
        <f t="shared" si="11"/>
        <v>0</v>
      </c>
      <c r="F12" s="158">
        <f t="shared" si="10"/>
        <v>0</v>
      </c>
      <c r="G12" s="158">
        <f t="shared" si="10"/>
        <v>0</v>
      </c>
      <c r="I12" s="200">
        <v>0</v>
      </c>
      <c r="J12" s="158">
        <v>0</v>
      </c>
      <c r="K12" s="158">
        <v>0</v>
      </c>
      <c r="M12" s="200">
        <v>0</v>
      </c>
      <c r="N12" s="158">
        <v>0</v>
      </c>
      <c r="O12" s="158">
        <v>0</v>
      </c>
      <c r="Q12" s="200">
        <v>0</v>
      </c>
      <c r="R12" s="158">
        <v>0</v>
      </c>
      <c r="S12" s="158">
        <v>0</v>
      </c>
      <c r="U12" s="200">
        <v>0</v>
      </c>
      <c r="V12" s="158">
        <v>0</v>
      </c>
      <c r="W12" s="158">
        <v>0</v>
      </c>
      <c r="Y12" s="200">
        <v>0</v>
      </c>
      <c r="Z12" s="158">
        <v>0</v>
      </c>
      <c r="AA12" s="158">
        <v>0</v>
      </c>
      <c r="AC12" s="200">
        <v>0</v>
      </c>
      <c r="AD12" s="158">
        <v>0</v>
      </c>
      <c r="AE12" s="158">
        <v>0</v>
      </c>
      <c r="AG12" s="200">
        <v>0</v>
      </c>
      <c r="AH12" s="158">
        <v>0</v>
      </c>
      <c r="AI12" s="158">
        <v>0</v>
      </c>
      <c r="AK12" s="200">
        <v>0</v>
      </c>
      <c r="AL12" s="158">
        <v>0</v>
      </c>
      <c r="AM12" s="158">
        <v>0</v>
      </c>
      <c r="AO12" s="200">
        <v>0</v>
      </c>
      <c r="AP12" s="158">
        <v>0</v>
      </c>
      <c r="AQ12" s="158">
        <v>0</v>
      </c>
      <c r="AS12" s="200">
        <v>0</v>
      </c>
      <c r="AT12" s="158">
        <v>0</v>
      </c>
      <c r="AU12" s="158">
        <v>0</v>
      </c>
    </row>
    <row r="13" spans="2:47" x14ac:dyDescent="0.25">
      <c r="B13" s="139">
        <v>4170</v>
      </c>
      <c r="C13" s="154"/>
      <c r="D13" s="155" t="s">
        <v>68</v>
      </c>
      <c r="E13" s="200">
        <f t="shared" si="11"/>
        <v>0</v>
      </c>
      <c r="F13" s="158">
        <f t="shared" si="10"/>
        <v>0</v>
      </c>
      <c r="G13" s="158">
        <f t="shared" si="10"/>
        <v>0</v>
      </c>
      <c r="I13" s="200">
        <v>0</v>
      </c>
      <c r="J13" s="158">
        <v>0</v>
      </c>
      <c r="K13" s="158">
        <v>0</v>
      </c>
      <c r="M13" s="200">
        <v>0</v>
      </c>
      <c r="N13" s="158">
        <v>0</v>
      </c>
      <c r="O13" s="158">
        <v>0</v>
      </c>
      <c r="Q13" s="200">
        <v>0</v>
      </c>
      <c r="R13" s="158">
        <v>0</v>
      </c>
      <c r="S13" s="158">
        <v>0</v>
      </c>
      <c r="U13" s="200">
        <v>0</v>
      </c>
      <c r="V13" s="158">
        <v>0</v>
      </c>
      <c r="W13" s="158">
        <v>0</v>
      </c>
      <c r="Y13" s="200">
        <v>0</v>
      </c>
      <c r="Z13" s="158">
        <v>0</v>
      </c>
      <c r="AA13" s="158">
        <v>0</v>
      </c>
      <c r="AC13" s="200">
        <v>0</v>
      </c>
      <c r="AD13" s="158">
        <v>0</v>
      </c>
      <c r="AE13" s="158">
        <v>0</v>
      </c>
      <c r="AG13" s="200">
        <v>0</v>
      </c>
      <c r="AH13" s="158">
        <v>0</v>
      </c>
      <c r="AI13" s="158">
        <v>0</v>
      </c>
      <c r="AK13" s="200">
        <v>0</v>
      </c>
      <c r="AL13" s="158">
        <v>0</v>
      </c>
      <c r="AM13" s="158">
        <v>0</v>
      </c>
      <c r="AO13" s="200">
        <v>0</v>
      </c>
      <c r="AP13" s="158">
        <v>0</v>
      </c>
      <c r="AQ13" s="158">
        <v>0</v>
      </c>
      <c r="AS13" s="200">
        <v>0</v>
      </c>
      <c r="AT13" s="158">
        <v>0</v>
      </c>
      <c r="AU13" s="158">
        <v>0</v>
      </c>
    </row>
    <row r="14" spans="2:47" x14ac:dyDescent="0.25">
      <c r="B14" s="139">
        <v>4200</v>
      </c>
      <c r="C14" s="145" t="s">
        <v>69</v>
      </c>
      <c r="D14" s="141"/>
      <c r="E14" s="204">
        <f>SUM(E15:E16)</f>
        <v>0</v>
      </c>
      <c r="F14" s="149">
        <f>SUM(F15:F16)</f>
        <v>0</v>
      </c>
      <c r="G14" s="149">
        <f>SUM(G15:G16)</f>
        <v>0</v>
      </c>
      <c r="I14" s="204">
        <f t="shared" ref="I14:K14" si="12">SUM(I15:I16)</f>
        <v>0</v>
      </c>
      <c r="J14" s="149">
        <f t="shared" si="12"/>
        <v>0</v>
      </c>
      <c r="K14" s="149">
        <f t="shared" si="12"/>
        <v>0</v>
      </c>
      <c r="M14" s="204">
        <f t="shared" ref="M14:O14" si="13">SUM(M15:M16)</f>
        <v>0</v>
      </c>
      <c r="N14" s="149">
        <f t="shared" si="13"/>
        <v>0</v>
      </c>
      <c r="O14" s="149">
        <f t="shared" si="13"/>
        <v>0</v>
      </c>
      <c r="Q14" s="204">
        <f t="shared" ref="Q14:S14" si="14">SUM(Q15:Q16)</f>
        <v>0</v>
      </c>
      <c r="R14" s="149">
        <f t="shared" si="14"/>
        <v>0</v>
      </c>
      <c r="S14" s="149">
        <f t="shared" si="14"/>
        <v>0</v>
      </c>
      <c r="U14" s="204">
        <f t="shared" ref="U14:W14" si="15">SUM(U15:U16)</f>
        <v>0</v>
      </c>
      <c r="V14" s="149">
        <f t="shared" si="15"/>
        <v>0</v>
      </c>
      <c r="W14" s="149">
        <f t="shared" si="15"/>
        <v>0</v>
      </c>
      <c r="Y14" s="204">
        <f t="shared" ref="Y14:AA14" si="16">SUM(Y15:Y16)</f>
        <v>0</v>
      </c>
      <c r="Z14" s="149">
        <f t="shared" si="16"/>
        <v>0</v>
      </c>
      <c r="AA14" s="149">
        <f t="shared" si="16"/>
        <v>0</v>
      </c>
      <c r="AC14" s="204">
        <f t="shared" ref="AC14:AE14" si="17">SUM(AC15:AC16)</f>
        <v>0</v>
      </c>
      <c r="AD14" s="149">
        <f t="shared" si="17"/>
        <v>0</v>
      </c>
      <c r="AE14" s="149">
        <f t="shared" si="17"/>
        <v>0</v>
      </c>
      <c r="AG14" s="204">
        <f t="shared" ref="AG14:AI14" si="18">SUM(AG15:AG16)</f>
        <v>0</v>
      </c>
      <c r="AH14" s="149">
        <f t="shared" si="18"/>
        <v>0</v>
      </c>
      <c r="AI14" s="149">
        <f t="shared" si="18"/>
        <v>0</v>
      </c>
      <c r="AK14" s="204">
        <f t="shared" ref="AK14:AM14" si="19">SUM(AK15:AK16)</f>
        <v>0</v>
      </c>
      <c r="AL14" s="149">
        <f t="shared" si="19"/>
        <v>0</v>
      </c>
      <c r="AM14" s="149">
        <f t="shared" si="19"/>
        <v>0</v>
      </c>
      <c r="AO14" s="204">
        <f t="shared" ref="AO14:AQ14" si="20">SUM(AO15:AO16)</f>
        <v>0</v>
      </c>
      <c r="AP14" s="149">
        <f t="shared" si="20"/>
        <v>0</v>
      </c>
      <c r="AQ14" s="149">
        <f t="shared" si="20"/>
        <v>0</v>
      </c>
      <c r="AS14" s="204">
        <f t="shared" ref="AS14:AU14" si="21">SUM(AS15:AS16)</f>
        <v>0</v>
      </c>
      <c r="AT14" s="149">
        <f t="shared" si="21"/>
        <v>0</v>
      </c>
      <c r="AU14" s="149">
        <f t="shared" si="21"/>
        <v>0</v>
      </c>
    </row>
    <row r="15" spans="2:47" x14ac:dyDescent="0.25">
      <c r="B15" s="139">
        <v>4210</v>
      </c>
      <c r="C15" s="154"/>
      <c r="D15" s="155" t="s">
        <v>70</v>
      </c>
      <c r="E15" s="200">
        <f t="shared" ref="E15:G16" si="22">+I15+M15+Q15+U15+Y15+AC15+AG15+AK15+AO15+AS15</f>
        <v>0</v>
      </c>
      <c r="F15" s="158">
        <f t="shared" si="22"/>
        <v>0</v>
      </c>
      <c r="G15" s="158">
        <f t="shared" si="22"/>
        <v>0</v>
      </c>
      <c r="I15" s="200">
        <v>0</v>
      </c>
      <c r="J15" s="158">
        <v>0</v>
      </c>
      <c r="K15" s="158">
        <v>0</v>
      </c>
      <c r="M15" s="200">
        <v>0</v>
      </c>
      <c r="N15" s="158">
        <v>0</v>
      </c>
      <c r="O15" s="158">
        <v>0</v>
      </c>
      <c r="Q15" s="200">
        <v>0</v>
      </c>
      <c r="R15" s="158">
        <v>0</v>
      </c>
      <c r="S15" s="158">
        <v>0</v>
      </c>
      <c r="U15" s="200">
        <v>0</v>
      </c>
      <c r="V15" s="158">
        <v>0</v>
      </c>
      <c r="W15" s="158">
        <v>0</v>
      </c>
      <c r="Y15" s="200">
        <v>0</v>
      </c>
      <c r="Z15" s="158">
        <v>0</v>
      </c>
      <c r="AA15" s="158">
        <v>0</v>
      </c>
      <c r="AC15" s="200">
        <v>0</v>
      </c>
      <c r="AD15" s="158">
        <v>0</v>
      </c>
      <c r="AE15" s="158">
        <v>0</v>
      </c>
      <c r="AG15" s="200">
        <v>0</v>
      </c>
      <c r="AH15" s="158">
        <v>0</v>
      </c>
      <c r="AI15" s="158">
        <v>0</v>
      </c>
      <c r="AK15" s="200">
        <v>0</v>
      </c>
      <c r="AL15" s="158">
        <v>0</v>
      </c>
      <c r="AM15" s="158">
        <v>0</v>
      </c>
      <c r="AO15" s="200">
        <v>0</v>
      </c>
      <c r="AP15" s="158">
        <v>0</v>
      </c>
      <c r="AQ15" s="158">
        <v>0</v>
      </c>
      <c r="AS15" s="200">
        <v>0</v>
      </c>
      <c r="AT15" s="158">
        <v>0</v>
      </c>
      <c r="AU15" s="158">
        <v>0</v>
      </c>
    </row>
    <row r="16" spans="2:47" x14ac:dyDescent="0.25">
      <c r="B16" s="139">
        <v>4220</v>
      </c>
      <c r="C16" s="154"/>
      <c r="D16" s="155" t="s">
        <v>71</v>
      </c>
      <c r="E16" s="200">
        <f t="shared" si="22"/>
        <v>0</v>
      </c>
      <c r="F16" s="158">
        <f t="shared" si="22"/>
        <v>0</v>
      </c>
      <c r="G16" s="158">
        <f t="shared" si="22"/>
        <v>0</v>
      </c>
      <c r="I16" s="200">
        <v>0</v>
      </c>
      <c r="J16" s="158">
        <v>0</v>
      </c>
      <c r="K16" s="158">
        <v>0</v>
      </c>
      <c r="M16" s="200">
        <v>0</v>
      </c>
      <c r="N16" s="158">
        <v>0</v>
      </c>
      <c r="O16" s="158">
        <v>0</v>
      </c>
      <c r="Q16" s="200">
        <v>0</v>
      </c>
      <c r="R16" s="158">
        <v>0</v>
      </c>
      <c r="S16" s="158">
        <v>0</v>
      </c>
      <c r="U16" s="200">
        <v>0</v>
      </c>
      <c r="V16" s="158">
        <v>0</v>
      </c>
      <c r="W16" s="158">
        <v>0</v>
      </c>
      <c r="Y16" s="200">
        <v>0</v>
      </c>
      <c r="Z16" s="158">
        <v>0</v>
      </c>
      <c r="AA16" s="158">
        <v>0</v>
      </c>
      <c r="AC16" s="200">
        <v>0</v>
      </c>
      <c r="AD16" s="158">
        <v>0</v>
      </c>
      <c r="AE16" s="158">
        <v>0</v>
      </c>
      <c r="AG16" s="200">
        <v>0</v>
      </c>
      <c r="AH16" s="158">
        <v>0</v>
      </c>
      <c r="AI16" s="158">
        <v>0</v>
      </c>
      <c r="AK16" s="200">
        <v>0</v>
      </c>
      <c r="AL16" s="158">
        <v>0</v>
      </c>
      <c r="AM16" s="158">
        <v>0</v>
      </c>
      <c r="AO16" s="200">
        <v>0</v>
      </c>
      <c r="AP16" s="158">
        <v>0</v>
      </c>
      <c r="AQ16" s="158">
        <v>0</v>
      </c>
      <c r="AS16" s="200">
        <v>0</v>
      </c>
      <c r="AT16" s="158">
        <v>0</v>
      </c>
      <c r="AU16" s="158">
        <v>0</v>
      </c>
    </row>
    <row r="17" spans="2:47" x14ac:dyDescent="0.25">
      <c r="B17" s="139">
        <v>4300</v>
      </c>
      <c r="C17" s="145" t="s">
        <v>72</v>
      </c>
      <c r="D17" s="141"/>
      <c r="E17" s="204">
        <f>SUM(E18:E22)</f>
        <v>0</v>
      </c>
      <c r="F17" s="149">
        <f>SUM(F18:F22)</f>
        <v>0</v>
      </c>
      <c r="G17" s="149">
        <f>SUM(G18:G22)</f>
        <v>0</v>
      </c>
      <c r="I17" s="204">
        <f t="shared" ref="I17:K17" si="23">SUM(I18:I22)</f>
        <v>0</v>
      </c>
      <c r="J17" s="149">
        <f t="shared" si="23"/>
        <v>0</v>
      </c>
      <c r="K17" s="149">
        <f t="shared" si="23"/>
        <v>0</v>
      </c>
      <c r="M17" s="204">
        <f t="shared" ref="M17:O17" si="24">SUM(M18:M22)</f>
        <v>0</v>
      </c>
      <c r="N17" s="149">
        <f t="shared" si="24"/>
        <v>0</v>
      </c>
      <c r="O17" s="149">
        <f t="shared" si="24"/>
        <v>0</v>
      </c>
      <c r="Q17" s="204">
        <f t="shared" ref="Q17:S17" si="25">SUM(Q18:Q22)</f>
        <v>0</v>
      </c>
      <c r="R17" s="149">
        <f t="shared" si="25"/>
        <v>0</v>
      </c>
      <c r="S17" s="149">
        <f t="shared" si="25"/>
        <v>0</v>
      </c>
      <c r="U17" s="204">
        <f t="shared" ref="U17:W17" si="26">SUM(U18:U22)</f>
        <v>0</v>
      </c>
      <c r="V17" s="149">
        <f t="shared" si="26"/>
        <v>0</v>
      </c>
      <c r="W17" s="149">
        <f t="shared" si="26"/>
        <v>0</v>
      </c>
      <c r="Y17" s="204">
        <f t="shared" ref="Y17:AA17" si="27">SUM(Y18:Y22)</f>
        <v>0</v>
      </c>
      <c r="Z17" s="149">
        <f t="shared" si="27"/>
        <v>0</v>
      </c>
      <c r="AA17" s="149">
        <f t="shared" si="27"/>
        <v>0</v>
      </c>
      <c r="AC17" s="204">
        <f t="shared" ref="AC17:AE17" si="28">SUM(AC18:AC22)</f>
        <v>0</v>
      </c>
      <c r="AD17" s="149">
        <f t="shared" si="28"/>
        <v>0</v>
      </c>
      <c r="AE17" s="149">
        <f t="shared" si="28"/>
        <v>0</v>
      </c>
      <c r="AG17" s="204">
        <f t="shared" ref="AG17:AI17" si="29">SUM(AG18:AG22)</f>
        <v>0</v>
      </c>
      <c r="AH17" s="149">
        <f t="shared" si="29"/>
        <v>0</v>
      </c>
      <c r="AI17" s="149">
        <f t="shared" si="29"/>
        <v>0</v>
      </c>
      <c r="AK17" s="204">
        <f t="shared" ref="AK17:AM17" si="30">SUM(AK18:AK22)</f>
        <v>0</v>
      </c>
      <c r="AL17" s="149">
        <f t="shared" si="30"/>
        <v>0</v>
      </c>
      <c r="AM17" s="149">
        <f t="shared" si="30"/>
        <v>0</v>
      </c>
      <c r="AO17" s="204">
        <f t="shared" ref="AO17:AQ17" si="31">SUM(AO18:AO22)</f>
        <v>0</v>
      </c>
      <c r="AP17" s="149">
        <f t="shared" si="31"/>
        <v>0</v>
      </c>
      <c r="AQ17" s="149">
        <f t="shared" si="31"/>
        <v>0</v>
      </c>
      <c r="AS17" s="204">
        <f t="shared" ref="AS17:AU17" si="32">SUM(AS18:AS22)</f>
        <v>0</v>
      </c>
      <c r="AT17" s="149">
        <f t="shared" si="32"/>
        <v>0</v>
      </c>
      <c r="AU17" s="149">
        <f t="shared" si="32"/>
        <v>0</v>
      </c>
    </row>
    <row r="18" spans="2:47" x14ac:dyDescent="0.25">
      <c r="B18" s="139">
        <v>4310</v>
      </c>
      <c r="C18" s="154"/>
      <c r="D18" s="155" t="s">
        <v>73</v>
      </c>
      <c r="E18" s="200">
        <f t="shared" ref="E18:G22" si="33">+I18+M18+Q18+U18+Y18+AC18+AG18+AK18+AO18+AS18</f>
        <v>0</v>
      </c>
      <c r="F18" s="158">
        <f t="shared" si="33"/>
        <v>0</v>
      </c>
      <c r="G18" s="158">
        <f t="shared" si="33"/>
        <v>0</v>
      </c>
      <c r="I18" s="200">
        <v>0</v>
      </c>
      <c r="J18" s="158">
        <v>0</v>
      </c>
      <c r="K18" s="158">
        <v>0</v>
      </c>
      <c r="M18" s="200">
        <v>0</v>
      </c>
      <c r="N18" s="158">
        <v>0</v>
      </c>
      <c r="O18" s="158">
        <v>0</v>
      </c>
      <c r="Q18" s="200">
        <v>0</v>
      </c>
      <c r="R18" s="158">
        <v>0</v>
      </c>
      <c r="S18" s="158">
        <v>0</v>
      </c>
      <c r="U18" s="200">
        <v>0</v>
      </c>
      <c r="V18" s="158">
        <v>0</v>
      </c>
      <c r="W18" s="158">
        <v>0</v>
      </c>
      <c r="Y18" s="200">
        <v>0</v>
      </c>
      <c r="Z18" s="158">
        <v>0</v>
      </c>
      <c r="AA18" s="158">
        <v>0</v>
      </c>
      <c r="AC18" s="200">
        <v>0</v>
      </c>
      <c r="AD18" s="158">
        <v>0</v>
      </c>
      <c r="AE18" s="158">
        <v>0</v>
      </c>
      <c r="AG18" s="200">
        <v>0</v>
      </c>
      <c r="AH18" s="158">
        <v>0</v>
      </c>
      <c r="AI18" s="158">
        <v>0</v>
      </c>
      <c r="AK18" s="200">
        <v>0</v>
      </c>
      <c r="AL18" s="158">
        <v>0</v>
      </c>
      <c r="AM18" s="158">
        <v>0</v>
      </c>
      <c r="AO18" s="200">
        <v>0</v>
      </c>
      <c r="AP18" s="158">
        <v>0</v>
      </c>
      <c r="AQ18" s="158">
        <v>0</v>
      </c>
      <c r="AS18" s="200">
        <v>0</v>
      </c>
      <c r="AT18" s="158">
        <v>0</v>
      </c>
      <c r="AU18" s="158">
        <v>0</v>
      </c>
    </row>
    <row r="19" spans="2:47" x14ac:dyDescent="0.25">
      <c r="B19" s="139">
        <v>4320</v>
      </c>
      <c r="C19" s="154"/>
      <c r="D19" s="155" t="s">
        <v>74</v>
      </c>
      <c r="E19" s="200">
        <f t="shared" si="33"/>
        <v>0</v>
      </c>
      <c r="F19" s="158">
        <f t="shared" si="33"/>
        <v>0</v>
      </c>
      <c r="G19" s="158">
        <f t="shared" si="33"/>
        <v>0</v>
      </c>
      <c r="I19" s="200">
        <v>0</v>
      </c>
      <c r="J19" s="158">
        <v>0</v>
      </c>
      <c r="K19" s="158">
        <v>0</v>
      </c>
      <c r="M19" s="200">
        <v>0</v>
      </c>
      <c r="N19" s="158">
        <v>0</v>
      </c>
      <c r="O19" s="158">
        <v>0</v>
      </c>
      <c r="Q19" s="200">
        <v>0</v>
      </c>
      <c r="R19" s="158">
        <v>0</v>
      </c>
      <c r="S19" s="158">
        <v>0</v>
      </c>
      <c r="U19" s="200">
        <v>0</v>
      </c>
      <c r="V19" s="158">
        <v>0</v>
      </c>
      <c r="W19" s="158">
        <v>0</v>
      </c>
      <c r="Y19" s="200">
        <v>0</v>
      </c>
      <c r="Z19" s="158">
        <v>0</v>
      </c>
      <c r="AA19" s="158">
        <v>0</v>
      </c>
      <c r="AC19" s="200">
        <v>0</v>
      </c>
      <c r="AD19" s="158">
        <v>0</v>
      </c>
      <c r="AE19" s="158">
        <v>0</v>
      </c>
      <c r="AG19" s="200">
        <v>0</v>
      </c>
      <c r="AH19" s="158">
        <v>0</v>
      </c>
      <c r="AI19" s="158">
        <v>0</v>
      </c>
      <c r="AK19" s="200">
        <v>0</v>
      </c>
      <c r="AL19" s="158">
        <v>0</v>
      </c>
      <c r="AM19" s="158">
        <v>0</v>
      </c>
      <c r="AO19" s="200">
        <v>0</v>
      </c>
      <c r="AP19" s="158">
        <v>0</v>
      </c>
      <c r="AQ19" s="158">
        <v>0</v>
      </c>
      <c r="AS19" s="200">
        <v>0</v>
      </c>
      <c r="AT19" s="158">
        <v>0</v>
      </c>
      <c r="AU19" s="158">
        <v>0</v>
      </c>
    </row>
    <row r="20" spans="2:47" x14ac:dyDescent="0.25">
      <c r="B20" s="139">
        <v>4330</v>
      </c>
      <c r="C20" s="154"/>
      <c r="D20" s="155" t="s">
        <v>75</v>
      </c>
      <c r="E20" s="200">
        <f t="shared" si="33"/>
        <v>0</v>
      </c>
      <c r="F20" s="158">
        <f t="shared" si="33"/>
        <v>0</v>
      </c>
      <c r="G20" s="158">
        <f t="shared" si="33"/>
        <v>0</v>
      </c>
      <c r="I20" s="200">
        <v>0</v>
      </c>
      <c r="J20" s="158">
        <v>0</v>
      </c>
      <c r="K20" s="158">
        <v>0</v>
      </c>
      <c r="M20" s="200">
        <v>0</v>
      </c>
      <c r="N20" s="158">
        <v>0</v>
      </c>
      <c r="O20" s="158">
        <v>0</v>
      </c>
      <c r="Q20" s="200">
        <v>0</v>
      </c>
      <c r="R20" s="158">
        <v>0</v>
      </c>
      <c r="S20" s="158">
        <v>0</v>
      </c>
      <c r="U20" s="200">
        <v>0</v>
      </c>
      <c r="V20" s="158">
        <v>0</v>
      </c>
      <c r="W20" s="158">
        <v>0</v>
      </c>
      <c r="Y20" s="200">
        <v>0</v>
      </c>
      <c r="Z20" s="158">
        <v>0</v>
      </c>
      <c r="AA20" s="158">
        <v>0</v>
      </c>
      <c r="AC20" s="200">
        <v>0</v>
      </c>
      <c r="AD20" s="158">
        <v>0</v>
      </c>
      <c r="AE20" s="158">
        <v>0</v>
      </c>
      <c r="AG20" s="200">
        <v>0</v>
      </c>
      <c r="AH20" s="158">
        <v>0</v>
      </c>
      <c r="AI20" s="158">
        <v>0</v>
      </c>
      <c r="AK20" s="200">
        <v>0</v>
      </c>
      <c r="AL20" s="158">
        <v>0</v>
      </c>
      <c r="AM20" s="158">
        <v>0</v>
      </c>
      <c r="AO20" s="200">
        <v>0</v>
      </c>
      <c r="AP20" s="158">
        <v>0</v>
      </c>
      <c r="AQ20" s="158">
        <v>0</v>
      </c>
      <c r="AS20" s="200">
        <v>0</v>
      </c>
      <c r="AT20" s="158">
        <v>0</v>
      </c>
      <c r="AU20" s="158">
        <v>0</v>
      </c>
    </row>
    <row r="21" spans="2:47" x14ac:dyDescent="0.25">
      <c r="B21" s="139">
        <v>4340</v>
      </c>
      <c r="C21" s="154"/>
      <c r="D21" s="155" t="s">
        <v>76</v>
      </c>
      <c r="E21" s="200">
        <f t="shared" si="33"/>
        <v>0</v>
      </c>
      <c r="F21" s="158">
        <f t="shared" si="33"/>
        <v>0</v>
      </c>
      <c r="G21" s="158">
        <f t="shared" si="33"/>
        <v>0</v>
      </c>
      <c r="I21" s="200">
        <v>0</v>
      </c>
      <c r="J21" s="158">
        <v>0</v>
      </c>
      <c r="K21" s="158">
        <v>0</v>
      </c>
      <c r="M21" s="200">
        <v>0</v>
      </c>
      <c r="N21" s="158">
        <v>0</v>
      </c>
      <c r="O21" s="158">
        <v>0</v>
      </c>
      <c r="Q21" s="200">
        <v>0</v>
      </c>
      <c r="R21" s="158">
        <v>0</v>
      </c>
      <c r="S21" s="158">
        <v>0</v>
      </c>
      <c r="U21" s="200">
        <v>0</v>
      </c>
      <c r="V21" s="158">
        <v>0</v>
      </c>
      <c r="W21" s="158">
        <v>0</v>
      </c>
      <c r="Y21" s="200">
        <v>0</v>
      </c>
      <c r="Z21" s="158">
        <v>0</v>
      </c>
      <c r="AA21" s="158">
        <v>0</v>
      </c>
      <c r="AC21" s="200">
        <v>0</v>
      </c>
      <c r="AD21" s="158">
        <v>0</v>
      </c>
      <c r="AE21" s="158">
        <v>0</v>
      </c>
      <c r="AG21" s="200">
        <v>0</v>
      </c>
      <c r="AH21" s="158">
        <v>0</v>
      </c>
      <c r="AI21" s="158">
        <v>0</v>
      </c>
      <c r="AK21" s="200">
        <v>0</v>
      </c>
      <c r="AL21" s="158">
        <v>0</v>
      </c>
      <c r="AM21" s="158">
        <v>0</v>
      </c>
      <c r="AO21" s="200">
        <v>0</v>
      </c>
      <c r="AP21" s="158">
        <v>0</v>
      </c>
      <c r="AQ21" s="158">
        <v>0</v>
      </c>
      <c r="AS21" s="200">
        <v>0</v>
      </c>
      <c r="AT21" s="158">
        <v>0</v>
      </c>
      <c r="AU21" s="158">
        <v>0</v>
      </c>
    </row>
    <row r="22" spans="2:47" x14ac:dyDescent="0.25">
      <c r="B22" s="139">
        <v>4390</v>
      </c>
      <c r="C22" s="154"/>
      <c r="D22" s="155" t="s">
        <v>77</v>
      </c>
      <c r="E22" s="200">
        <f t="shared" si="33"/>
        <v>0</v>
      </c>
      <c r="F22" s="158">
        <f t="shared" si="33"/>
        <v>0</v>
      </c>
      <c r="G22" s="158">
        <f t="shared" si="33"/>
        <v>0</v>
      </c>
      <c r="I22" s="200">
        <v>0</v>
      </c>
      <c r="J22" s="158">
        <v>0</v>
      </c>
      <c r="K22" s="158">
        <v>0</v>
      </c>
      <c r="M22" s="200">
        <v>0</v>
      </c>
      <c r="N22" s="158">
        <v>0</v>
      </c>
      <c r="O22" s="158">
        <v>0</v>
      </c>
      <c r="Q22" s="200">
        <v>0</v>
      </c>
      <c r="R22" s="158">
        <v>0</v>
      </c>
      <c r="S22" s="158">
        <v>0</v>
      </c>
      <c r="U22" s="200">
        <v>0</v>
      </c>
      <c r="V22" s="158">
        <v>0</v>
      </c>
      <c r="W22" s="158">
        <v>0</v>
      </c>
      <c r="Y22" s="200">
        <v>0</v>
      </c>
      <c r="Z22" s="158">
        <v>0</v>
      </c>
      <c r="AA22" s="158">
        <v>0</v>
      </c>
      <c r="AC22" s="200">
        <v>0</v>
      </c>
      <c r="AD22" s="158">
        <v>0</v>
      </c>
      <c r="AE22" s="158">
        <v>0</v>
      </c>
      <c r="AG22" s="200">
        <v>0</v>
      </c>
      <c r="AH22" s="158">
        <v>0</v>
      </c>
      <c r="AI22" s="158">
        <v>0</v>
      </c>
      <c r="AK22" s="200">
        <v>0</v>
      </c>
      <c r="AL22" s="158">
        <v>0</v>
      </c>
      <c r="AM22" s="158">
        <v>0</v>
      </c>
      <c r="AO22" s="200">
        <v>0</v>
      </c>
      <c r="AP22" s="158">
        <v>0</v>
      </c>
      <c r="AQ22" s="158">
        <v>0</v>
      </c>
      <c r="AS22" s="200">
        <v>0</v>
      </c>
      <c r="AT22" s="158">
        <v>0</v>
      </c>
      <c r="AU22" s="158">
        <v>0</v>
      </c>
    </row>
    <row r="23" spans="2:47" x14ac:dyDescent="0.25">
      <c r="B23" s="139"/>
      <c r="C23" s="154"/>
      <c r="D23" s="155"/>
      <c r="E23" s="200"/>
      <c r="F23" s="158"/>
      <c r="G23" s="158"/>
      <c r="I23" s="200"/>
      <c r="J23" s="158"/>
      <c r="K23" s="158"/>
      <c r="M23" s="200"/>
      <c r="N23" s="158"/>
      <c r="O23" s="158"/>
      <c r="Q23" s="200"/>
      <c r="R23" s="158"/>
      <c r="S23" s="158"/>
      <c r="U23" s="200"/>
      <c r="V23" s="158"/>
      <c r="W23" s="158"/>
      <c r="Y23" s="200"/>
      <c r="Z23" s="158"/>
      <c r="AA23" s="158"/>
      <c r="AC23" s="200"/>
      <c r="AD23" s="158"/>
      <c r="AE23" s="158"/>
      <c r="AG23" s="200"/>
      <c r="AH23" s="158"/>
      <c r="AI23" s="158"/>
      <c r="AK23" s="200"/>
      <c r="AL23" s="158"/>
      <c r="AM23" s="158"/>
      <c r="AO23" s="200"/>
      <c r="AP23" s="158"/>
      <c r="AQ23" s="158"/>
      <c r="AS23" s="200"/>
      <c r="AT23" s="158"/>
      <c r="AU23" s="158"/>
    </row>
    <row r="24" spans="2:47" x14ac:dyDescent="0.25">
      <c r="B24" s="139">
        <v>4000</v>
      </c>
      <c r="C24" s="165" t="s">
        <v>78</v>
      </c>
      <c r="D24" s="166"/>
      <c r="E24" s="377">
        <f>+E6+E14+E17</f>
        <v>0</v>
      </c>
      <c r="F24" s="179">
        <f>+F6+F14+F17</f>
        <v>0</v>
      </c>
      <c r="G24" s="179">
        <f>+G6+G14+G17</f>
        <v>0</v>
      </c>
      <c r="I24" s="377">
        <f t="shared" ref="I24:K24" si="34">+I6+I14+I17</f>
        <v>0</v>
      </c>
      <c r="J24" s="179">
        <f t="shared" si="34"/>
        <v>0</v>
      </c>
      <c r="K24" s="179">
        <f t="shared" si="34"/>
        <v>0</v>
      </c>
      <c r="M24" s="377">
        <f t="shared" ref="M24:O24" si="35">+M6+M14+M17</f>
        <v>0</v>
      </c>
      <c r="N24" s="179">
        <f t="shared" si="35"/>
        <v>0</v>
      </c>
      <c r="O24" s="179">
        <f t="shared" si="35"/>
        <v>0</v>
      </c>
      <c r="Q24" s="377">
        <f t="shared" ref="Q24:S24" si="36">+Q6+Q14+Q17</f>
        <v>0</v>
      </c>
      <c r="R24" s="179">
        <f t="shared" si="36"/>
        <v>0</v>
      </c>
      <c r="S24" s="179">
        <f t="shared" si="36"/>
        <v>0</v>
      </c>
      <c r="U24" s="377">
        <f t="shared" ref="U24:W24" si="37">+U6+U14+U17</f>
        <v>0</v>
      </c>
      <c r="V24" s="179">
        <f t="shared" si="37"/>
        <v>0</v>
      </c>
      <c r="W24" s="179">
        <f t="shared" si="37"/>
        <v>0</v>
      </c>
      <c r="Y24" s="377">
        <f t="shared" ref="Y24:AA24" si="38">+Y6+Y14+Y17</f>
        <v>0</v>
      </c>
      <c r="Z24" s="179">
        <f t="shared" si="38"/>
        <v>0</v>
      </c>
      <c r="AA24" s="179">
        <f t="shared" si="38"/>
        <v>0</v>
      </c>
      <c r="AC24" s="377">
        <f t="shared" ref="AC24:AE24" si="39">+AC6+AC14+AC17</f>
        <v>0</v>
      </c>
      <c r="AD24" s="179">
        <f t="shared" si="39"/>
        <v>0</v>
      </c>
      <c r="AE24" s="179">
        <f t="shared" si="39"/>
        <v>0</v>
      </c>
      <c r="AG24" s="377">
        <f t="shared" ref="AG24:AI24" si="40">+AG6+AG14+AG17</f>
        <v>0</v>
      </c>
      <c r="AH24" s="179">
        <f t="shared" si="40"/>
        <v>0</v>
      </c>
      <c r="AI24" s="179">
        <f t="shared" si="40"/>
        <v>0</v>
      </c>
      <c r="AK24" s="377">
        <f t="shared" ref="AK24:AM24" si="41">+AK6+AK14+AK17</f>
        <v>0</v>
      </c>
      <c r="AL24" s="179">
        <f t="shared" si="41"/>
        <v>0</v>
      </c>
      <c r="AM24" s="179">
        <f t="shared" si="41"/>
        <v>0</v>
      </c>
      <c r="AO24" s="377">
        <f t="shared" ref="AO24:AQ24" si="42">+AO6+AO14+AO17</f>
        <v>0</v>
      </c>
      <c r="AP24" s="179">
        <f t="shared" si="42"/>
        <v>0</v>
      </c>
      <c r="AQ24" s="179">
        <f t="shared" si="42"/>
        <v>0</v>
      </c>
      <c r="AS24" s="377">
        <f t="shared" ref="AS24:AU24" si="43">+AS6+AS14+AS17</f>
        <v>0</v>
      </c>
      <c r="AT24" s="179">
        <f t="shared" si="43"/>
        <v>0</v>
      </c>
      <c r="AU24" s="179">
        <f t="shared" si="43"/>
        <v>0</v>
      </c>
    </row>
    <row r="25" spans="2:47" x14ac:dyDescent="0.25">
      <c r="B25" s="139"/>
      <c r="C25" s="154"/>
      <c r="D25" s="141"/>
      <c r="E25" s="200"/>
      <c r="F25" s="158"/>
      <c r="G25" s="158"/>
      <c r="I25" s="200"/>
      <c r="J25" s="158"/>
      <c r="K25" s="158"/>
      <c r="M25" s="200"/>
      <c r="N25" s="158"/>
      <c r="O25" s="158"/>
      <c r="Q25" s="200"/>
      <c r="R25" s="158"/>
      <c r="S25" s="158"/>
      <c r="U25" s="200"/>
      <c r="V25" s="158"/>
      <c r="W25" s="158"/>
      <c r="Y25" s="200"/>
      <c r="Z25" s="158"/>
      <c r="AA25" s="158"/>
      <c r="AC25" s="200"/>
      <c r="AD25" s="158"/>
      <c r="AE25" s="158"/>
      <c r="AG25" s="200"/>
      <c r="AH25" s="158"/>
      <c r="AI25" s="158"/>
      <c r="AK25" s="200"/>
      <c r="AL25" s="158"/>
      <c r="AM25" s="158"/>
      <c r="AO25" s="200"/>
      <c r="AP25" s="158"/>
      <c r="AQ25" s="158"/>
      <c r="AS25" s="200"/>
      <c r="AT25" s="158"/>
      <c r="AU25" s="158"/>
    </row>
    <row r="26" spans="2:47" x14ac:dyDescent="0.25">
      <c r="B26" s="139"/>
      <c r="C26" s="140" t="s">
        <v>79</v>
      </c>
      <c r="D26" s="141"/>
      <c r="E26" s="200"/>
      <c r="F26" s="158"/>
      <c r="G26" s="158"/>
      <c r="I26" s="200"/>
      <c r="J26" s="158"/>
      <c r="K26" s="158"/>
      <c r="M26" s="200"/>
      <c r="N26" s="158"/>
      <c r="O26" s="158"/>
      <c r="Q26" s="200"/>
      <c r="R26" s="158"/>
      <c r="S26" s="158"/>
      <c r="U26" s="200"/>
      <c r="V26" s="158"/>
      <c r="W26" s="158"/>
      <c r="Y26" s="200"/>
      <c r="Z26" s="158"/>
      <c r="AA26" s="158"/>
      <c r="AC26" s="200"/>
      <c r="AD26" s="158"/>
      <c r="AE26" s="158"/>
      <c r="AG26" s="200"/>
      <c r="AH26" s="158"/>
      <c r="AI26" s="158"/>
      <c r="AK26" s="200"/>
      <c r="AL26" s="158"/>
      <c r="AM26" s="158"/>
      <c r="AO26" s="200"/>
      <c r="AP26" s="158"/>
      <c r="AQ26" s="158"/>
      <c r="AS26" s="200"/>
      <c r="AT26" s="158"/>
      <c r="AU26" s="158"/>
    </row>
    <row r="27" spans="2:47" x14ac:dyDescent="0.25">
      <c r="B27" s="139">
        <v>5100</v>
      </c>
      <c r="C27" s="145" t="s">
        <v>80</v>
      </c>
      <c r="D27" s="141"/>
      <c r="E27" s="204">
        <f>SUM(E28:E30)</f>
        <v>0</v>
      </c>
      <c r="F27" s="149">
        <f>SUM(F28:F30)</f>
        <v>0</v>
      </c>
      <c r="G27" s="149">
        <f>SUM(G28:G30)</f>
        <v>0</v>
      </c>
      <c r="I27" s="204">
        <f t="shared" ref="I27:K27" si="44">SUM(I28:I30)</f>
        <v>0</v>
      </c>
      <c r="J27" s="149">
        <f t="shared" si="44"/>
        <v>0</v>
      </c>
      <c r="K27" s="149">
        <f t="shared" si="44"/>
        <v>0</v>
      </c>
      <c r="M27" s="204">
        <f t="shared" ref="M27:O27" si="45">SUM(M28:M30)</f>
        <v>0</v>
      </c>
      <c r="N27" s="149">
        <f t="shared" si="45"/>
        <v>0</v>
      </c>
      <c r="O27" s="149">
        <f t="shared" si="45"/>
        <v>0</v>
      </c>
      <c r="Q27" s="204">
        <f t="shared" ref="Q27:S27" si="46">SUM(Q28:Q30)</f>
        <v>0</v>
      </c>
      <c r="R27" s="149">
        <f t="shared" si="46"/>
        <v>0</v>
      </c>
      <c r="S27" s="149">
        <f t="shared" si="46"/>
        <v>0</v>
      </c>
      <c r="U27" s="204">
        <f t="shared" ref="U27:W27" si="47">SUM(U28:U30)</f>
        <v>0</v>
      </c>
      <c r="V27" s="149">
        <f t="shared" si="47"/>
        <v>0</v>
      </c>
      <c r="W27" s="149">
        <f t="shared" si="47"/>
        <v>0</v>
      </c>
      <c r="Y27" s="204">
        <f t="shared" ref="Y27:AA27" si="48">SUM(Y28:Y30)</f>
        <v>0</v>
      </c>
      <c r="Z27" s="149">
        <f t="shared" si="48"/>
        <v>0</v>
      </c>
      <c r="AA27" s="149">
        <f t="shared" si="48"/>
        <v>0</v>
      </c>
      <c r="AC27" s="204">
        <f t="shared" ref="AC27:AE27" si="49">SUM(AC28:AC30)</f>
        <v>0</v>
      </c>
      <c r="AD27" s="149">
        <f t="shared" si="49"/>
        <v>0</v>
      </c>
      <c r="AE27" s="149">
        <f t="shared" si="49"/>
        <v>0</v>
      </c>
      <c r="AG27" s="204">
        <f t="shared" ref="AG27:AI27" si="50">SUM(AG28:AG30)</f>
        <v>0</v>
      </c>
      <c r="AH27" s="149">
        <f t="shared" si="50"/>
        <v>0</v>
      </c>
      <c r="AI27" s="149">
        <f t="shared" si="50"/>
        <v>0</v>
      </c>
      <c r="AK27" s="204">
        <f t="shared" ref="AK27:AM27" si="51">SUM(AK28:AK30)</f>
        <v>0</v>
      </c>
      <c r="AL27" s="149">
        <f t="shared" si="51"/>
        <v>0</v>
      </c>
      <c r="AM27" s="149">
        <f t="shared" si="51"/>
        <v>0</v>
      </c>
      <c r="AO27" s="204">
        <f t="shared" ref="AO27:AQ27" si="52">SUM(AO28:AO30)</f>
        <v>0</v>
      </c>
      <c r="AP27" s="149">
        <f t="shared" si="52"/>
        <v>0</v>
      </c>
      <c r="AQ27" s="149">
        <f t="shared" si="52"/>
        <v>0</v>
      </c>
      <c r="AS27" s="204">
        <f t="shared" ref="AS27:AU27" si="53">SUM(AS28:AS30)</f>
        <v>0</v>
      </c>
      <c r="AT27" s="149">
        <f t="shared" si="53"/>
        <v>0</v>
      </c>
      <c r="AU27" s="149">
        <f t="shared" si="53"/>
        <v>0</v>
      </c>
    </row>
    <row r="28" spans="2:47" x14ac:dyDescent="0.25">
      <c r="B28" s="139">
        <v>5110</v>
      </c>
      <c r="C28" s="154"/>
      <c r="D28" s="155" t="s">
        <v>81</v>
      </c>
      <c r="E28" s="200">
        <f t="shared" ref="E28:G30" si="54">+I28+M28+Q28+U28+Y28+AC28+AG28+AK28+AO28+AS28</f>
        <v>0</v>
      </c>
      <c r="F28" s="158">
        <f t="shared" si="54"/>
        <v>0</v>
      </c>
      <c r="G28" s="158">
        <f t="shared" si="54"/>
        <v>0</v>
      </c>
      <c r="I28" s="200">
        <v>0</v>
      </c>
      <c r="J28" s="158">
        <v>0</v>
      </c>
      <c r="K28" s="158">
        <v>0</v>
      </c>
      <c r="M28" s="200">
        <v>0</v>
      </c>
      <c r="N28" s="158">
        <v>0</v>
      </c>
      <c r="O28" s="158">
        <v>0</v>
      </c>
      <c r="Q28" s="200">
        <v>0</v>
      </c>
      <c r="R28" s="158">
        <v>0</v>
      </c>
      <c r="S28" s="158">
        <v>0</v>
      </c>
      <c r="U28" s="200">
        <v>0</v>
      </c>
      <c r="V28" s="158">
        <v>0</v>
      </c>
      <c r="W28" s="158">
        <v>0</v>
      </c>
      <c r="Y28" s="200">
        <v>0</v>
      </c>
      <c r="Z28" s="158">
        <v>0</v>
      </c>
      <c r="AA28" s="158">
        <v>0</v>
      </c>
      <c r="AC28" s="200">
        <v>0</v>
      </c>
      <c r="AD28" s="158">
        <v>0</v>
      </c>
      <c r="AE28" s="158">
        <v>0</v>
      </c>
      <c r="AG28" s="200">
        <v>0</v>
      </c>
      <c r="AH28" s="158">
        <v>0</v>
      </c>
      <c r="AI28" s="158">
        <v>0</v>
      </c>
      <c r="AK28" s="200">
        <v>0</v>
      </c>
      <c r="AL28" s="158">
        <v>0</v>
      </c>
      <c r="AM28" s="158">
        <v>0</v>
      </c>
      <c r="AO28" s="200">
        <v>0</v>
      </c>
      <c r="AP28" s="158">
        <v>0</v>
      </c>
      <c r="AQ28" s="158">
        <v>0</v>
      </c>
      <c r="AS28" s="200">
        <v>0</v>
      </c>
      <c r="AT28" s="158">
        <v>0</v>
      </c>
      <c r="AU28" s="158">
        <v>0</v>
      </c>
    </row>
    <row r="29" spans="2:47" x14ac:dyDescent="0.25">
      <c r="B29" s="139">
        <v>5120</v>
      </c>
      <c r="C29" s="154"/>
      <c r="D29" s="155" t="s">
        <v>82</v>
      </c>
      <c r="E29" s="200">
        <f t="shared" si="54"/>
        <v>0</v>
      </c>
      <c r="F29" s="158">
        <f t="shared" si="54"/>
        <v>0</v>
      </c>
      <c r="G29" s="158">
        <f t="shared" si="54"/>
        <v>0</v>
      </c>
      <c r="I29" s="200">
        <v>0</v>
      </c>
      <c r="J29" s="158">
        <v>0</v>
      </c>
      <c r="K29" s="158">
        <v>0</v>
      </c>
      <c r="M29" s="200">
        <v>0</v>
      </c>
      <c r="N29" s="158">
        <v>0</v>
      </c>
      <c r="O29" s="158">
        <v>0</v>
      </c>
      <c r="Q29" s="200">
        <v>0</v>
      </c>
      <c r="R29" s="158">
        <v>0</v>
      </c>
      <c r="S29" s="158">
        <v>0</v>
      </c>
      <c r="U29" s="200">
        <v>0</v>
      </c>
      <c r="V29" s="158">
        <v>0</v>
      </c>
      <c r="W29" s="158">
        <v>0</v>
      </c>
      <c r="Y29" s="200">
        <v>0</v>
      </c>
      <c r="Z29" s="158">
        <v>0</v>
      </c>
      <c r="AA29" s="158">
        <v>0</v>
      </c>
      <c r="AC29" s="200">
        <v>0</v>
      </c>
      <c r="AD29" s="158">
        <v>0</v>
      </c>
      <c r="AE29" s="158">
        <v>0</v>
      </c>
      <c r="AG29" s="200">
        <v>0</v>
      </c>
      <c r="AH29" s="158">
        <v>0</v>
      </c>
      <c r="AI29" s="158">
        <v>0</v>
      </c>
      <c r="AK29" s="200">
        <v>0</v>
      </c>
      <c r="AL29" s="158">
        <v>0</v>
      </c>
      <c r="AM29" s="158">
        <v>0</v>
      </c>
      <c r="AO29" s="200">
        <v>0</v>
      </c>
      <c r="AP29" s="158">
        <v>0</v>
      </c>
      <c r="AQ29" s="158">
        <v>0</v>
      </c>
      <c r="AS29" s="200">
        <v>0</v>
      </c>
      <c r="AT29" s="158">
        <v>0</v>
      </c>
      <c r="AU29" s="158">
        <v>0</v>
      </c>
    </row>
    <row r="30" spans="2:47" x14ac:dyDescent="0.25">
      <c r="B30" s="139">
        <v>5130</v>
      </c>
      <c r="C30" s="154"/>
      <c r="D30" s="155" t="s">
        <v>83</v>
      </c>
      <c r="E30" s="200">
        <f t="shared" si="54"/>
        <v>0</v>
      </c>
      <c r="F30" s="158">
        <f t="shared" si="54"/>
        <v>0</v>
      </c>
      <c r="G30" s="158">
        <f t="shared" si="54"/>
        <v>0</v>
      </c>
      <c r="I30" s="200">
        <v>0</v>
      </c>
      <c r="J30" s="158">
        <v>0</v>
      </c>
      <c r="K30" s="158">
        <v>0</v>
      </c>
      <c r="M30" s="200">
        <v>0</v>
      </c>
      <c r="N30" s="158">
        <v>0</v>
      </c>
      <c r="O30" s="158">
        <v>0</v>
      </c>
      <c r="Q30" s="200">
        <v>0</v>
      </c>
      <c r="R30" s="158">
        <v>0</v>
      </c>
      <c r="S30" s="158">
        <v>0</v>
      </c>
      <c r="U30" s="200">
        <v>0</v>
      </c>
      <c r="V30" s="158">
        <v>0</v>
      </c>
      <c r="W30" s="158">
        <v>0</v>
      </c>
      <c r="Y30" s="200">
        <v>0</v>
      </c>
      <c r="Z30" s="158">
        <v>0</v>
      </c>
      <c r="AA30" s="158">
        <v>0</v>
      </c>
      <c r="AC30" s="200">
        <v>0</v>
      </c>
      <c r="AD30" s="158">
        <v>0</v>
      </c>
      <c r="AE30" s="158">
        <v>0</v>
      </c>
      <c r="AG30" s="200">
        <v>0</v>
      </c>
      <c r="AH30" s="158">
        <v>0</v>
      </c>
      <c r="AI30" s="158">
        <v>0</v>
      </c>
      <c r="AK30" s="200">
        <v>0</v>
      </c>
      <c r="AL30" s="158">
        <v>0</v>
      </c>
      <c r="AM30" s="158">
        <v>0</v>
      </c>
      <c r="AO30" s="200">
        <v>0</v>
      </c>
      <c r="AP30" s="158">
        <v>0</v>
      </c>
      <c r="AQ30" s="158">
        <v>0</v>
      </c>
      <c r="AS30" s="200">
        <v>0</v>
      </c>
      <c r="AT30" s="158">
        <v>0</v>
      </c>
      <c r="AU30" s="158">
        <v>0</v>
      </c>
    </row>
    <row r="31" spans="2:47" x14ac:dyDescent="0.25">
      <c r="B31" s="139">
        <v>5200</v>
      </c>
      <c r="C31" s="145" t="s">
        <v>174</v>
      </c>
      <c r="D31" s="141"/>
      <c r="E31" s="204">
        <f>SUM(E32:E40)</f>
        <v>0</v>
      </c>
      <c r="F31" s="149">
        <f>SUM(F32:F40)</f>
        <v>0</v>
      </c>
      <c r="G31" s="149">
        <f>SUM(G32:G40)</f>
        <v>0</v>
      </c>
      <c r="I31" s="204">
        <f t="shared" ref="I31:K31" si="55">SUM(I32:I40)</f>
        <v>0</v>
      </c>
      <c r="J31" s="149">
        <f t="shared" si="55"/>
        <v>0</v>
      </c>
      <c r="K31" s="149">
        <f t="shared" si="55"/>
        <v>0</v>
      </c>
      <c r="M31" s="204">
        <f t="shared" ref="M31:O31" si="56">SUM(M32:M40)</f>
        <v>0</v>
      </c>
      <c r="N31" s="149">
        <f t="shared" si="56"/>
        <v>0</v>
      </c>
      <c r="O31" s="149">
        <f t="shared" si="56"/>
        <v>0</v>
      </c>
      <c r="Q31" s="204">
        <f t="shared" ref="Q31:S31" si="57">SUM(Q32:Q40)</f>
        <v>0</v>
      </c>
      <c r="R31" s="149">
        <f t="shared" si="57"/>
        <v>0</v>
      </c>
      <c r="S31" s="149">
        <f t="shared" si="57"/>
        <v>0</v>
      </c>
      <c r="U31" s="204">
        <f t="shared" ref="U31:W31" si="58">SUM(U32:U40)</f>
        <v>0</v>
      </c>
      <c r="V31" s="149">
        <f t="shared" si="58"/>
        <v>0</v>
      </c>
      <c r="W31" s="149">
        <f t="shared" si="58"/>
        <v>0</v>
      </c>
      <c r="Y31" s="204">
        <f t="shared" ref="Y31:AA31" si="59">SUM(Y32:Y40)</f>
        <v>0</v>
      </c>
      <c r="Z31" s="149">
        <f t="shared" si="59"/>
        <v>0</v>
      </c>
      <c r="AA31" s="149">
        <f t="shared" si="59"/>
        <v>0</v>
      </c>
      <c r="AC31" s="204">
        <f t="shared" ref="AC31:AE31" si="60">SUM(AC32:AC40)</f>
        <v>0</v>
      </c>
      <c r="AD31" s="149">
        <f t="shared" si="60"/>
        <v>0</v>
      </c>
      <c r="AE31" s="149">
        <f t="shared" si="60"/>
        <v>0</v>
      </c>
      <c r="AG31" s="204">
        <f t="shared" ref="AG31:AI31" si="61">SUM(AG32:AG40)</f>
        <v>0</v>
      </c>
      <c r="AH31" s="149">
        <f t="shared" si="61"/>
        <v>0</v>
      </c>
      <c r="AI31" s="149">
        <f t="shared" si="61"/>
        <v>0</v>
      </c>
      <c r="AK31" s="204">
        <f t="shared" ref="AK31:AM31" si="62">SUM(AK32:AK40)</f>
        <v>0</v>
      </c>
      <c r="AL31" s="149">
        <f t="shared" si="62"/>
        <v>0</v>
      </c>
      <c r="AM31" s="149">
        <f t="shared" si="62"/>
        <v>0</v>
      </c>
      <c r="AO31" s="204">
        <f t="shared" ref="AO31:AQ31" si="63">SUM(AO32:AO40)</f>
        <v>0</v>
      </c>
      <c r="AP31" s="149">
        <f t="shared" si="63"/>
        <v>0</v>
      </c>
      <c r="AQ31" s="149">
        <f t="shared" si="63"/>
        <v>0</v>
      </c>
      <c r="AS31" s="204">
        <f t="shared" ref="AS31:AU31" si="64">SUM(AS32:AS40)</f>
        <v>0</v>
      </c>
      <c r="AT31" s="149">
        <f t="shared" si="64"/>
        <v>0</v>
      </c>
      <c r="AU31" s="149">
        <f t="shared" si="64"/>
        <v>0</v>
      </c>
    </row>
    <row r="32" spans="2:47" x14ac:dyDescent="0.25">
      <c r="B32" s="139">
        <v>5210</v>
      </c>
      <c r="C32" s="154"/>
      <c r="D32" s="155" t="s">
        <v>85</v>
      </c>
      <c r="E32" s="200">
        <f t="shared" ref="E32:G40" si="65">+I32+M32+Q32+U32+Y32+AC32+AG32+AK32+AO32+AS32</f>
        <v>0</v>
      </c>
      <c r="F32" s="158">
        <f t="shared" si="65"/>
        <v>0</v>
      </c>
      <c r="G32" s="158">
        <f t="shared" si="65"/>
        <v>0</v>
      </c>
      <c r="I32" s="200">
        <v>0</v>
      </c>
      <c r="J32" s="158">
        <v>0</v>
      </c>
      <c r="K32" s="158">
        <v>0</v>
      </c>
      <c r="M32" s="200">
        <v>0</v>
      </c>
      <c r="N32" s="158">
        <v>0</v>
      </c>
      <c r="O32" s="158">
        <v>0</v>
      </c>
      <c r="Q32" s="200">
        <v>0</v>
      </c>
      <c r="R32" s="158">
        <v>0</v>
      </c>
      <c r="S32" s="158">
        <v>0</v>
      </c>
      <c r="U32" s="200">
        <v>0</v>
      </c>
      <c r="V32" s="158">
        <v>0</v>
      </c>
      <c r="W32" s="158">
        <v>0</v>
      </c>
      <c r="Y32" s="200">
        <v>0</v>
      </c>
      <c r="Z32" s="158">
        <v>0</v>
      </c>
      <c r="AA32" s="158">
        <v>0</v>
      </c>
      <c r="AC32" s="200">
        <v>0</v>
      </c>
      <c r="AD32" s="158">
        <v>0</v>
      </c>
      <c r="AE32" s="158">
        <v>0</v>
      </c>
      <c r="AG32" s="200">
        <v>0</v>
      </c>
      <c r="AH32" s="158">
        <v>0</v>
      </c>
      <c r="AI32" s="158">
        <v>0</v>
      </c>
      <c r="AK32" s="200">
        <v>0</v>
      </c>
      <c r="AL32" s="158">
        <v>0</v>
      </c>
      <c r="AM32" s="158">
        <v>0</v>
      </c>
      <c r="AO32" s="200">
        <v>0</v>
      </c>
      <c r="AP32" s="158">
        <v>0</v>
      </c>
      <c r="AQ32" s="158">
        <v>0</v>
      </c>
      <c r="AS32" s="200">
        <v>0</v>
      </c>
      <c r="AT32" s="158">
        <v>0</v>
      </c>
      <c r="AU32" s="158">
        <v>0</v>
      </c>
    </row>
    <row r="33" spans="2:47" x14ac:dyDescent="0.25">
      <c r="B33" s="139">
        <v>5220</v>
      </c>
      <c r="C33" s="154"/>
      <c r="D33" s="155" t="s">
        <v>86</v>
      </c>
      <c r="E33" s="200">
        <f t="shared" si="65"/>
        <v>0</v>
      </c>
      <c r="F33" s="158">
        <f t="shared" si="65"/>
        <v>0</v>
      </c>
      <c r="G33" s="158">
        <f t="shared" si="65"/>
        <v>0</v>
      </c>
      <c r="I33" s="200">
        <v>0</v>
      </c>
      <c r="J33" s="158">
        <v>0</v>
      </c>
      <c r="K33" s="158">
        <v>0</v>
      </c>
      <c r="M33" s="200">
        <v>0</v>
      </c>
      <c r="N33" s="158">
        <v>0</v>
      </c>
      <c r="O33" s="158">
        <v>0</v>
      </c>
      <c r="Q33" s="200">
        <v>0</v>
      </c>
      <c r="R33" s="158">
        <v>0</v>
      </c>
      <c r="S33" s="158">
        <v>0</v>
      </c>
      <c r="U33" s="200">
        <v>0</v>
      </c>
      <c r="V33" s="158">
        <v>0</v>
      </c>
      <c r="W33" s="158">
        <v>0</v>
      </c>
      <c r="Y33" s="200">
        <v>0</v>
      </c>
      <c r="Z33" s="158">
        <v>0</v>
      </c>
      <c r="AA33" s="158">
        <v>0</v>
      </c>
      <c r="AC33" s="200">
        <v>0</v>
      </c>
      <c r="AD33" s="158">
        <v>0</v>
      </c>
      <c r="AE33" s="158">
        <v>0</v>
      </c>
      <c r="AG33" s="200">
        <v>0</v>
      </c>
      <c r="AH33" s="158">
        <v>0</v>
      </c>
      <c r="AI33" s="158">
        <v>0</v>
      </c>
      <c r="AK33" s="200">
        <v>0</v>
      </c>
      <c r="AL33" s="158">
        <v>0</v>
      </c>
      <c r="AM33" s="158">
        <v>0</v>
      </c>
      <c r="AO33" s="200">
        <v>0</v>
      </c>
      <c r="AP33" s="158">
        <v>0</v>
      </c>
      <c r="AQ33" s="158">
        <v>0</v>
      </c>
      <c r="AS33" s="200">
        <v>0</v>
      </c>
      <c r="AT33" s="158">
        <v>0</v>
      </c>
      <c r="AU33" s="158">
        <v>0</v>
      </c>
    </row>
    <row r="34" spans="2:47" x14ac:dyDescent="0.25">
      <c r="B34" s="139">
        <v>5230</v>
      </c>
      <c r="C34" s="154"/>
      <c r="D34" s="155" t="s">
        <v>87</v>
      </c>
      <c r="E34" s="200">
        <f t="shared" si="65"/>
        <v>0</v>
      </c>
      <c r="F34" s="158">
        <f t="shared" si="65"/>
        <v>0</v>
      </c>
      <c r="G34" s="158">
        <f t="shared" si="65"/>
        <v>0</v>
      </c>
      <c r="I34" s="200">
        <v>0</v>
      </c>
      <c r="J34" s="158">
        <v>0</v>
      </c>
      <c r="K34" s="158">
        <v>0</v>
      </c>
      <c r="M34" s="200">
        <v>0</v>
      </c>
      <c r="N34" s="158">
        <v>0</v>
      </c>
      <c r="O34" s="158">
        <v>0</v>
      </c>
      <c r="Q34" s="200">
        <v>0</v>
      </c>
      <c r="R34" s="158">
        <v>0</v>
      </c>
      <c r="S34" s="158">
        <v>0</v>
      </c>
      <c r="U34" s="200">
        <v>0</v>
      </c>
      <c r="V34" s="158">
        <v>0</v>
      </c>
      <c r="W34" s="158">
        <v>0</v>
      </c>
      <c r="Y34" s="200">
        <v>0</v>
      </c>
      <c r="Z34" s="158">
        <v>0</v>
      </c>
      <c r="AA34" s="158">
        <v>0</v>
      </c>
      <c r="AC34" s="200">
        <v>0</v>
      </c>
      <c r="AD34" s="158">
        <v>0</v>
      </c>
      <c r="AE34" s="158">
        <v>0</v>
      </c>
      <c r="AG34" s="200">
        <v>0</v>
      </c>
      <c r="AH34" s="158">
        <v>0</v>
      </c>
      <c r="AI34" s="158">
        <v>0</v>
      </c>
      <c r="AK34" s="200">
        <v>0</v>
      </c>
      <c r="AL34" s="158">
        <v>0</v>
      </c>
      <c r="AM34" s="158">
        <v>0</v>
      </c>
      <c r="AO34" s="200">
        <v>0</v>
      </c>
      <c r="AP34" s="158">
        <v>0</v>
      </c>
      <c r="AQ34" s="158">
        <v>0</v>
      </c>
      <c r="AS34" s="200">
        <v>0</v>
      </c>
      <c r="AT34" s="158">
        <v>0</v>
      </c>
      <c r="AU34" s="158">
        <v>0</v>
      </c>
    </row>
    <row r="35" spans="2:47" x14ac:dyDescent="0.25">
      <c r="B35" s="139">
        <v>5240</v>
      </c>
      <c r="C35" s="154"/>
      <c r="D35" s="155" t="s">
        <v>88</v>
      </c>
      <c r="E35" s="200">
        <f t="shared" si="65"/>
        <v>0</v>
      </c>
      <c r="F35" s="158">
        <f t="shared" si="65"/>
        <v>0</v>
      </c>
      <c r="G35" s="158">
        <f t="shared" si="65"/>
        <v>0</v>
      </c>
      <c r="I35" s="200">
        <v>0</v>
      </c>
      <c r="J35" s="158">
        <v>0</v>
      </c>
      <c r="K35" s="158">
        <v>0</v>
      </c>
      <c r="M35" s="200">
        <v>0</v>
      </c>
      <c r="N35" s="158">
        <v>0</v>
      </c>
      <c r="O35" s="158">
        <v>0</v>
      </c>
      <c r="Q35" s="200">
        <v>0</v>
      </c>
      <c r="R35" s="158">
        <v>0</v>
      </c>
      <c r="S35" s="158">
        <v>0</v>
      </c>
      <c r="U35" s="200">
        <v>0</v>
      </c>
      <c r="V35" s="158">
        <v>0</v>
      </c>
      <c r="W35" s="158">
        <v>0</v>
      </c>
      <c r="Y35" s="200">
        <v>0</v>
      </c>
      <c r="Z35" s="158">
        <v>0</v>
      </c>
      <c r="AA35" s="158">
        <v>0</v>
      </c>
      <c r="AC35" s="200">
        <v>0</v>
      </c>
      <c r="AD35" s="158">
        <v>0</v>
      </c>
      <c r="AE35" s="158">
        <v>0</v>
      </c>
      <c r="AG35" s="200">
        <v>0</v>
      </c>
      <c r="AH35" s="158">
        <v>0</v>
      </c>
      <c r="AI35" s="158">
        <v>0</v>
      </c>
      <c r="AK35" s="200">
        <v>0</v>
      </c>
      <c r="AL35" s="158">
        <v>0</v>
      </c>
      <c r="AM35" s="158">
        <v>0</v>
      </c>
      <c r="AO35" s="200">
        <v>0</v>
      </c>
      <c r="AP35" s="158">
        <v>0</v>
      </c>
      <c r="AQ35" s="158">
        <v>0</v>
      </c>
      <c r="AS35" s="200">
        <v>0</v>
      </c>
      <c r="AT35" s="158">
        <v>0</v>
      </c>
      <c r="AU35" s="158">
        <v>0</v>
      </c>
    </row>
    <row r="36" spans="2:47" x14ac:dyDescent="0.25">
      <c r="B36" s="139">
        <v>5250</v>
      </c>
      <c r="C36" s="154"/>
      <c r="D36" s="155" t="s">
        <v>89</v>
      </c>
      <c r="E36" s="200">
        <f t="shared" si="65"/>
        <v>0</v>
      </c>
      <c r="F36" s="158">
        <f t="shared" si="65"/>
        <v>0</v>
      </c>
      <c r="G36" s="158">
        <f t="shared" si="65"/>
        <v>0</v>
      </c>
      <c r="I36" s="200">
        <v>0</v>
      </c>
      <c r="J36" s="158">
        <v>0</v>
      </c>
      <c r="K36" s="158">
        <v>0</v>
      </c>
      <c r="M36" s="200">
        <v>0</v>
      </c>
      <c r="N36" s="158">
        <v>0</v>
      </c>
      <c r="O36" s="158">
        <v>0</v>
      </c>
      <c r="Q36" s="200">
        <v>0</v>
      </c>
      <c r="R36" s="158">
        <v>0</v>
      </c>
      <c r="S36" s="158">
        <v>0</v>
      </c>
      <c r="U36" s="200">
        <v>0</v>
      </c>
      <c r="V36" s="158">
        <v>0</v>
      </c>
      <c r="W36" s="158">
        <v>0</v>
      </c>
      <c r="Y36" s="200">
        <v>0</v>
      </c>
      <c r="Z36" s="158">
        <v>0</v>
      </c>
      <c r="AA36" s="158">
        <v>0</v>
      </c>
      <c r="AC36" s="200">
        <v>0</v>
      </c>
      <c r="AD36" s="158">
        <v>0</v>
      </c>
      <c r="AE36" s="158">
        <v>0</v>
      </c>
      <c r="AG36" s="200">
        <v>0</v>
      </c>
      <c r="AH36" s="158">
        <v>0</v>
      </c>
      <c r="AI36" s="158">
        <v>0</v>
      </c>
      <c r="AK36" s="200">
        <v>0</v>
      </c>
      <c r="AL36" s="158">
        <v>0</v>
      </c>
      <c r="AM36" s="158">
        <v>0</v>
      </c>
      <c r="AO36" s="200">
        <v>0</v>
      </c>
      <c r="AP36" s="158">
        <v>0</v>
      </c>
      <c r="AQ36" s="158">
        <v>0</v>
      </c>
      <c r="AS36" s="200">
        <v>0</v>
      </c>
      <c r="AT36" s="158">
        <v>0</v>
      </c>
      <c r="AU36" s="158">
        <v>0</v>
      </c>
    </row>
    <row r="37" spans="2:47" x14ac:dyDescent="0.25">
      <c r="B37" s="139">
        <v>5260</v>
      </c>
      <c r="C37" s="154"/>
      <c r="D37" s="155" t="s">
        <v>90</v>
      </c>
      <c r="E37" s="200">
        <f t="shared" si="65"/>
        <v>0</v>
      </c>
      <c r="F37" s="158">
        <f t="shared" si="65"/>
        <v>0</v>
      </c>
      <c r="G37" s="158">
        <f t="shared" si="65"/>
        <v>0</v>
      </c>
      <c r="I37" s="200">
        <v>0</v>
      </c>
      <c r="J37" s="158">
        <v>0</v>
      </c>
      <c r="K37" s="158">
        <v>0</v>
      </c>
      <c r="M37" s="200">
        <v>0</v>
      </c>
      <c r="N37" s="158">
        <v>0</v>
      </c>
      <c r="O37" s="158">
        <v>0</v>
      </c>
      <c r="Q37" s="200">
        <v>0</v>
      </c>
      <c r="R37" s="158">
        <v>0</v>
      </c>
      <c r="S37" s="158">
        <v>0</v>
      </c>
      <c r="U37" s="200">
        <v>0</v>
      </c>
      <c r="V37" s="158">
        <v>0</v>
      </c>
      <c r="W37" s="158">
        <v>0</v>
      </c>
      <c r="Y37" s="200">
        <v>0</v>
      </c>
      <c r="Z37" s="158">
        <v>0</v>
      </c>
      <c r="AA37" s="158">
        <v>0</v>
      </c>
      <c r="AC37" s="200">
        <v>0</v>
      </c>
      <c r="AD37" s="158">
        <v>0</v>
      </c>
      <c r="AE37" s="158">
        <v>0</v>
      </c>
      <c r="AG37" s="200">
        <v>0</v>
      </c>
      <c r="AH37" s="158">
        <v>0</v>
      </c>
      <c r="AI37" s="158">
        <v>0</v>
      </c>
      <c r="AK37" s="200">
        <v>0</v>
      </c>
      <c r="AL37" s="158">
        <v>0</v>
      </c>
      <c r="AM37" s="158">
        <v>0</v>
      </c>
      <c r="AO37" s="200">
        <v>0</v>
      </c>
      <c r="AP37" s="158">
        <v>0</v>
      </c>
      <c r="AQ37" s="158">
        <v>0</v>
      </c>
      <c r="AS37" s="200">
        <v>0</v>
      </c>
      <c r="AT37" s="158">
        <v>0</v>
      </c>
      <c r="AU37" s="158">
        <v>0</v>
      </c>
    </row>
    <row r="38" spans="2:47" x14ac:dyDescent="0.25">
      <c r="B38" s="139">
        <v>5270</v>
      </c>
      <c r="C38" s="154"/>
      <c r="D38" s="155" t="s">
        <v>91</v>
      </c>
      <c r="E38" s="200">
        <f t="shared" si="65"/>
        <v>0</v>
      </c>
      <c r="F38" s="158">
        <f t="shared" si="65"/>
        <v>0</v>
      </c>
      <c r="G38" s="158">
        <f t="shared" si="65"/>
        <v>0</v>
      </c>
      <c r="I38" s="200">
        <v>0</v>
      </c>
      <c r="J38" s="158">
        <v>0</v>
      </c>
      <c r="K38" s="158">
        <v>0</v>
      </c>
      <c r="M38" s="200">
        <v>0</v>
      </c>
      <c r="N38" s="158">
        <v>0</v>
      </c>
      <c r="O38" s="158">
        <v>0</v>
      </c>
      <c r="Q38" s="200">
        <v>0</v>
      </c>
      <c r="R38" s="158">
        <v>0</v>
      </c>
      <c r="S38" s="158">
        <v>0</v>
      </c>
      <c r="U38" s="200">
        <v>0</v>
      </c>
      <c r="V38" s="158">
        <v>0</v>
      </c>
      <c r="W38" s="158">
        <v>0</v>
      </c>
      <c r="Y38" s="200">
        <v>0</v>
      </c>
      <c r="Z38" s="158">
        <v>0</v>
      </c>
      <c r="AA38" s="158">
        <v>0</v>
      </c>
      <c r="AC38" s="200">
        <v>0</v>
      </c>
      <c r="AD38" s="158">
        <v>0</v>
      </c>
      <c r="AE38" s="158">
        <v>0</v>
      </c>
      <c r="AG38" s="200">
        <v>0</v>
      </c>
      <c r="AH38" s="158">
        <v>0</v>
      </c>
      <c r="AI38" s="158">
        <v>0</v>
      </c>
      <c r="AK38" s="200">
        <v>0</v>
      </c>
      <c r="AL38" s="158">
        <v>0</v>
      </c>
      <c r="AM38" s="158">
        <v>0</v>
      </c>
      <c r="AO38" s="200">
        <v>0</v>
      </c>
      <c r="AP38" s="158">
        <v>0</v>
      </c>
      <c r="AQ38" s="158">
        <v>0</v>
      </c>
      <c r="AS38" s="200">
        <v>0</v>
      </c>
      <c r="AT38" s="158">
        <v>0</v>
      </c>
      <c r="AU38" s="158">
        <v>0</v>
      </c>
    </row>
    <row r="39" spans="2:47" x14ac:dyDescent="0.25">
      <c r="B39" s="139">
        <v>5280</v>
      </c>
      <c r="C39" s="154"/>
      <c r="D39" s="155" t="s">
        <v>92</v>
      </c>
      <c r="E39" s="200">
        <f t="shared" si="65"/>
        <v>0</v>
      </c>
      <c r="F39" s="158">
        <f t="shared" si="65"/>
        <v>0</v>
      </c>
      <c r="G39" s="158">
        <f t="shared" si="65"/>
        <v>0</v>
      </c>
      <c r="I39" s="200">
        <v>0</v>
      </c>
      <c r="J39" s="158">
        <v>0</v>
      </c>
      <c r="K39" s="158">
        <v>0</v>
      </c>
      <c r="M39" s="200">
        <v>0</v>
      </c>
      <c r="N39" s="158">
        <v>0</v>
      </c>
      <c r="O39" s="158">
        <v>0</v>
      </c>
      <c r="Q39" s="200">
        <v>0</v>
      </c>
      <c r="R39" s="158">
        <v>0</v>
      </c>
      <c r="S39" s="158">
        <v>0</v>
      </c>
      <c r="U39" s="200">
        <v>0</v>
      </c>
      <c r="V39" s="158">
        <v>0</v>
      </c>
      <c r="W39" s="158">
        <v>0</v>
      </c>
      <c r="Y39" s="200">
        <v>0</v>
      </c>
      <c r="Z39" s="158">
        <v>0</v>
      </c>
      <c r="AA39" s="158">
        <v>0</v>
      </c>
      <c r="AC39" s="200">
        <v>0</v>
      </c>
      <c r="AD39" s="158">
        <v>0</v>
      </c>
      <c r="AE39" s="158">
        <v>0</v>
      </c>
      <c r="AG39" s="200">
        <v>0</v>
      </c>
      <c r="AH39" s="158">
        <v>0</v>
      </c>
      <c r="AI39" s="158">
        <v>0</v>
      </c>
      <c r="AK39" s="200">
        <v>0</v>
      </c>
      <c r="AL39" s="158">
        <v>0</v>
      </c>
      <c r="AM39" s="158">
        <v>0</v>
      </c>
      <c r="AO39" s="200">
        <v>0</v>
      </c>
      <c r="AP39" s="158">
        <v>0</v>
      </c>
      <c r="AQ39" s="158">
        <v>0</v>
      </c>
      <c r="AS39" s="200">
        <v>0</v>
      </c>
      <c r="AT39" s="158">
        <v>0</v>
      </c>
      <c r="AU39" s="158">
        <v>0</v>
      </c>
    </row>
    <row r="40" spans="2:47" x14ac:dyDescent="0.25">
      <c r="B40" s="139">
        <v>5290</v>
      </c>
      <c r="C40" s="154"/>
      <c r="D40" s="155" t="s">
        <v>93</v>
      </c>
      <c r="E40" s="200">
        <f t="shared" si="65"/>
        <v>0</v>
      </c>
      <c r="F40" s="158">
        <f t="shared" si="65"/>
        <v>0</v>
      </c>
      <c r="G40" s="158">
        <f t="shared" si="65"/>
        <v>0</v>
      </c>
      <c r="I40" s="200">
        <v>0</v>
      </c>
      <c r="J40" s="158">
        <v>0</v>
      </c>
      <c r="K40" s="158">
        <v>0</v>
      </c>
      <c r="M40" s="200">
        <v>0</v>
      </c>
      <c r="N40" s="158">
        <v>0</v>
      </c>
      <c r="O40" s="158">
        <v>0</v>
      </c>
      <c r="Q40" s="200">
        <v>0</v>
      </c>
      <c r="R40" s="158">
        <v>0</v>
      </c>
      <c r="S40" s="158">
        <v>0</v>
      </c>
      <c r="U40" s="200">
        <v>0</v>
      </c>
      <c r="V40" s="158">
        <v>0</v>
      </c>
      <c r="W40" s="158">
        <v>0</v>
      </c>
      <c r="Y40" s="200">
        <v>0</v>
      </c>
      <c r="Z40" s="158">
        <v>0</v>
      </c>
      <c r="AA40" s="158">
        <v>0</v>
      </c>
      <c r="AC40" s="200">
        <v>0</v>
      </c>
      <c r="AD40" s="158">
        <v>0</v>
      </c>
      <c r="AE40" s="158">
        <v>0</v>
      </c>
      <c r="AG40" s="200">
        <v>0</v>
      </c>
      <c r="AH40" s="158">
        <v>0</v>
      </c>
      <c r="AI40" s="158">
        <v>0</v>
      </c>
      <c r="AK40" s="200">
        <v>0</v>
      </c>
      <c r="AL40" s="158">
        <v>0</v>
      </c>
      <c r="AM40" s="158">
        <v>0</v>
      </c>
      <c r="AO40" s="200">
        <v>0</v>
      </c>
      <c r="AP40" s="158">
        <v>0</v>
      </c>
      <c r="AQ40" s="158">
        <v>0</v>
      </c>
      <c r="AS40" s="200">
        <v>0</v>
      </c>
      <c r="AT40" s="158">
        <v>0</v>
      </c>
      <c r="AU40" s="158">
        <v>0</v>
      </c>
    </row>
    <row r="41" spans="2:47" x14ac:dyDescent="0.25">
      <c r="B41" s="139">
        <v>5300</v>
      </c>
      <c r="C41" s="145" t="s">
        <v>94</v>
      </c>
      <c r="D41" s="141"/>
      <c r="E41" s="204">
        <f>SUM(E42:E44)</f>
        <v>0</v>
      </c>
      <c r="F41" s="149">
        <f>SUM(F42:F44)</f>
        <v>0</v>
      </c>
      <c r="G41" s="149">
        <f>SUM(G42:G44)</f>
        <v>0</v>
      </c>
      <c r="I41" s="204">
        <f t="shared" ref="I41:K41" si="66">SUM(I42:I44)</f>
        <v>0</v>
      </c>
      <c r="J41" s="149">
        <f t="shared" si="66"/>
        <v>0</v>
      </c>
      <c r="K41" s="149">
        <f t="shared" si="66"/>
        <v>0</v>
      </c>
      <c r="M41" s="204">
        <f t="shared" ref="M41:O41" si="67">SUM(M42:M44)</f>
        <v>0</v>
      </c>
      <c r="N41" s="149">
        <f t="shared" si="67"/>
        <v>0</v>
      </c>
      <c r="O41" s="149">
        <f t="shared" si="67"/>
        <v>0</v>
      </c>
      <c r="Q41" s="204">
        <f t="shared" ref="Q41:S41" si="68">SUM(Q42:Q44)</f>
        <v>0</v>
      </c>
      <c r="R41" s="149">
        <f t="shared" si="68"/>
        <v>0</v>
      </c>
      <c r="S41" s="149">
        <f t="shared" si="68"/>
        <v>0</v>
      </c>
      <c r="U41" s="204">
        <f t="shared" ref="U41:W41" si="69">SUM(U42:U44)</f>
        <v>0</v>
      </c>
      <c r="V41" s="149">
        <f t="shared" si="69"/>
        <v>0</v>
      </c>
      <c r="W41" s="149">
        <f t="shared" si="69"/>
        <v>0</v>
      </c>
      <c r="Y41" s="204">
        <f t="shared" ref="Y41:AA41" si="70">SUM(Y42:Y44)</f>
        <v>0</v>
      </c>
      <c r="Z41" s="149">
        <f t="shared" si="70"/>
        <v>0</v>
      </c>
      <c r="AA41" s="149">
        <f t="shared" si="70"/>
        <v>0</v>
      </c>
      <c r="AC41" s="204">
        <f t="shared" ref="AC41:AE41" si="71">SUM(AC42:AC44)</f>
        <v>0</v>
      </c>
      <c r="AD41" s="149">
        <f t="shared" si="71"/>
        <v>0</v>
      </c>
      <c r="AE41" s="149">
        <f t="shared" si="71"/>
        <v>0</v>
      </c>
      <c r="AG41" s="204">
        <f t="shared" ref="AG41:AI41" si="72">SUM(AG42:AG44)</f>
        <v>0</v>
      </c>
      <c r="AH41" s="149">
        <f t="shared" si="72"/>
        <v>0</v>
      </c>
      <c r="AI41" s="149">
        <f t="shared" si="72"/>
        <v>0</v>
      </c>
      <c r="AK41" s="204">
        <f t="shared" ref="AK41:AM41" si="73">SUM(AK42:AK44)</f>
        <v>0</v>
      </c>
      <c r="AL41" s="149">
        <f t="shared" si="73"/>
        <v>0</v>
      </c>
      <c r="AM41" s="149">
        <f t="shared" si="73"/>
        <v>0</v>
      </c>
      <c r="AO41" s="204">
        <f t="shared" ref="AO41:AQ41" si="74">SUM(AO42:AO44)</f>
        <v>0</v>
      </c>
      <c r="AP41" s="149">
        <f t="shared" si="74"/>
        <v>0</v>
      </c>
      <c r="AQ41" s="149">
        <f t="shared" si="74"/>
        <v>0</v>
      </c>
      <c r="AS41" s="204">
        <f t="shared" ref="AS41:AU41" si="75">SUM(AS42:AS44)</f>
        <v>0</v>
      </c>
      <c r="AT41" s="149">
        <f t="shared" si="75"/>
        <v>0</v>
      </c>
      <c r="AU41" s="149">
        <f t="shared" si="75"/>
        <v>0</v>
      </c>
    </row>
    <row r="42" spans="2:47" x14ac:dyDescent="0.25">
      <c r="B42" s="139">
        <v>5310</v>
      </c>
      <c r="C42" s="154"/>
      <c r="D42" s="155" t="s">
        <v>95</v>
      </c>
      <c r="E42" s="200">
        <f t="shared" ref="E42:G44" si="76">+I42+M42+Q42+U42+Y42+AC42+AG42+AK42+AO42+AS42</f>
        <v>0</v>
      </c>
      <c r="F42" s="158">
        <f t="shared" si="76"/>
        <v>0</v>
      </c>
      <c r="G42" s="158">
        <f t="shared" si="76"/>
        <v>0</v>
      </c>
      <c r="I42" s="200">
        <v>0</v>
      </c>
      <c r="J42" s="158">
        <v>0</v>
      </c>
      <c r="K42" s="158">
        <v>0</v>
      </c>
      <c r="M42" s="200">
        <v>0</v>
      </c>
      <c r="N42" s="158">
        <v>0</v>
      </c>
      <c r="O42" s="158">
        <v>0</v>
      </c>
      <c r="Q42" s="200">
        <v>0</v>
      </c>
      <c r="R42" s="158">
        <v>0</v>
      </c>
      <c r="S42" s="158">
        <v>0</v>
      </c>
      <c r="U42" s="200">
        <v>0</v>
      </c>
      <c r="V42" s="158">
        <v>0</v>
      </c>
      <c r="W42" s="158">
        <v>0</v>
      </c>
      <c r="Y42" s="200">
        <v>0</v>
      </c>
      <c r="Z42" s="158">
        <v>0</v>
      </c>
      <c r="AA42" s="158">
        <v>0</v>
      </c>
      <c r="AC42" s="200">
        <v>0</v>
      </c>
      <c r="AD42" s="158">
        <v>0</v>
      </c>
      <c r="AE42" s="158">
        <v>0</v>
      </c>
      <c r="AG42" s="200">
        <v>0</v>
      </c>
      <c r="AH42" s="158">
        <v>0</v>
      </c>
      <c r="AI42" s="158">
        <v>0</v>
      </c>
      <c r="AK42" s="200">
        <v>0</v>
      </c>
      <c r="AL42" s="158">
        <v>0</v>
      </c>
      <c r="AM42" s="158">
        <v>0</v>
      </c>
      <c r="AO42" s="200">
        <v>0</v>
      </c>
      <c r="AP42" s="158">
        <v>0</v>
      </c>
      <c r="AQ42" s="158">
        <v>0</v>
      </c>
      <c r="AS42" s="200">
        <v>0</v>
      </c>
      <c r="AT42" s="158">
        <v>0</v>
      </c>
      <c r="AU42" s="158">
        <v>0</v>
      </c>
    </row>
    <row r="43" spans="2:47" x14ac:dyDescent="0.25">
      <c r="B43" s="139">
        <v>5320</v>
      </c>
      <c r="C43" s="154"/>
      <c r="D43" s="155" t="s">
        <v>45</v>
      </c>
      <c r="E43" s="200">
        <f t="shared" si="76"/>
        <v>0</v>
      </c>
      <c r="F43" s="158">
        <f t="shared" si="76"/>
        <v>0</v>
      </c>
      <c r="G43" s="158">
        <f t="shared" si="76"/>
        <v>0</v>
      </c>
      <c r="I43" s="200">
        <v>0</v>
      </c>
      <c r="J43" s="158">
        <v>0</v>
      </c>
      <c r="K43" s="158">
        <v>0</v>
      </c>
      <c r="M43" s="200">
        <v>0</v>
      </c>
      <c r="N43" s="158">
        <v>0</v>
      </c>
      <c r="O43" s="158">
        <v>0</v>
      </c>
      <c r="Q43" s="200">
        <v>0</v>
      </c>
      <c r="R43" s="158">
        <v>0</v>
      </c>
      <c r="S43" s="158">
        <v>0</v>
      </c>
      <c r="U43" s="200">
        <v>0</v>
      </c>
      <c r="V43" s="158">
        <v>0</v>
      </c>
      <c r="W43" s="158">
        <v>0</v>
      </c>
      <c r="Y43" s="200">
        <v>0</v>
      </c>
      <c r="Z43" s="158">
        <v>0</v>
      </c>
      <c r="AA43" s="158">
        <v>0</v>
      </c>
      <c r="AC43" s="200">
        <v>0</v>
      </c>
      <c r="AD43" s="158">
        <v>0</v>
      </c>
      <c r="AE43" s="158">
        <v>0</v>
      </c>
      <c r="AG43" s="200">
        <v>0</v>
      </c>
      <c r="AH43" s="158">
        <v>0</v>
      </c>
      <c r="AI43" s="158">
        <v>0</v>
      </c>
      <c r="AK43" s="200">
        <v>0</v>
      </c>
      <c r="AL43" s="158">
        <v>0</v>
      </c>
      <c r="AM43" s="158">
        <v>0</v>
      </c>
      <c r="AO43" s="200">
        <v>0</v>
      </c>
      <c r="AP43" s="158">
        <v>0</v>
      </c>
      <c r="AQ43" s="158">
        <v>0</v>
      </c>
      <c r="AS43" s="200">
        <v>0</v>
      </c>
      <c r="AT43" s="158">
        <v>0</v>
      </c>
      <c r="AU43" s="158">
        <v>0</v>
      </c>
    </row>
    <row r="44" spans="2:47" x14ac:dyDescent="0.25">
      <c r="B44" s="139">
        <v>5330</v>
      </c>
      <c r="C44" s="154"/>
      <c r="D44" s="155" t="s">
        <v>96</v>
      </c>
      <c r="E44" s="200">
        <f t="shared" si="76"/>
        <v>0</v>
      </c>
      <c r="F44" s="158">
        <f t="shared" si="76"/>
        <v>0</v>
      </c>
      <c r="G44" s="158">
        <f t="shared" si="76"/>
        <v>0</v>
      </c>
      <c r="I44" s="200">
        <v>0</v>
      </c>
      <c r="J44" s="158">
        <v>0</v>
      </c>
      <c r="K44" s="158">
        <v>0</v>
      </c>
      <c r="M44" s="200">
        <v>0</v>
      </c>
      <c r="N44" s="158">
        <v>0</v>
      </c>
      <c r="O44" s="158">
        <v>0</v>
      </c>
      <c r="Q44" s="200">
        <v>0</v>
      </c>
      <c r="R44" s="158">
        <v>0</v>
      </c>
      <c r="S44" s="158">
        <v>0</v>
      </c>
      <c r="U44" s="200">
        <v>0</v>
      </c>
      <c r="V44" s="158">
        <v>0</v>
      </c>
      <c r="W44" s="158">
        <v>0</v>
      </c>
      <c r="Y44" s="200">
        <v>0</v>
      </c>
      <c r="Z44" s="158">
        <v>0</v>
      </c>
      <c r="AA44" s="158">
        <v>0</v>
      </c>
      <c r="AC44" s="200">
        <v>0</v>
      </c>
      <c r="AD44" s="158">
        <v>0</v>
      </c>
      <c r="AE44" s="158">
        <v>0</v>
      </c>
      <c r="AG44" s="200">
        <v>0</v>
      </c>
      <c r="AH44" s="158">
        <v>0</v>
      </c>
      <c r="AI44" s="158">
        <v>0</v>
      </c>
      <c r="AK44" s="200">
        <v>0</v>
      </c>
      <c r="AL44" s="158">
        <v>0</v>
      </c>
      <c r="AM44" s="158">
        <v>0</v>
      </c>
      <c r="AO44" s="200">
        <v>0</v>
      </c>
      <c r="AP44" s="158">
        <v>0</v>
      </c>
      <c r="AQ44" s="158">
        <v>0</v>
      </c>
      <c r="AS44" s="200">
        <v>0</v>
      </c>
      <c r="AT44" s="158">
        <v>0</v>
      </c>
      <c r="AU44" s="158">
        <v>0</v>
      </c>
    </row>
    <row r="45" spans="2:47" x14ac:dyDescent="0.25">
      <c r="B45" s="139">
        <v>5400</v>
      </c>
      <c r="C45" s="145" t="s">
        <v>97</v>
      </c>
      <c r="D45" s="141"/>
      <c r="E45" s="204">
        <f>SUM(E46:E50)</f>
        <v>0</v>
      </c>
      <c r="F45" s="149">
        <f>SUM(F46:F50)</f>
        <v>0</v>
      </c>
      <c r="G45" s="149">
        <f>SUM(G46:G50)</f>
        <v>0</v>
      </c>
      <c r="I45" s="204">
        <f t="shared" ref="I45:K45" si="77">SUM(I46:I50)</f>
        <v>0</v>
      </c>
      <c r="J45" s="149">
        <f t="shared" si="77"/>
        <v>0</v>
      </c>
      <c r="K45" s="149">
        <f t="shared" si="77"/>
        <v>0</v>
      </c>
      <c r="M45" s="204">
        <f t="shared" ref="M45:O45" si="78">SUM(M46:M50)</f>
        <v>0</v>
      </c>
      <c r="N45" s="149">
        <f t="shared" si="78"/>
        <v>0</v>
      </c>
      <c r="O45" s="149">
        <f t="shared" si="78"/>
        <v>0</v>
      </c>
      <c r="Q45" s="204">
        <f t="shared" ref="Q45:S45" si="79">SUM(Q46:Q50)</f>
        <v>0</v>
      </c>
      <c r="R45" s="149">
        <f t="shared" si="79"/>
        <v>0</v>
      </c>
      <c r="S45" s="149">
        <f t="shared" si="79"/>
        <v>0</v>
      </c>
      <c r="U45" s="204">
        <f t="shared" ref="U45:W45" si="80">SUM(U46:U50)</f>
        <v>0</v>
      </c>
      <c r="V45" s="149">
        <f t="shared" si="80"/>
        <v>0</v>
      </c>
      <c r="W45" s="149">
        <f t="shared" si="80"/>
        <v>0</v>
      </c>
      <c r="Y45" s="204">
        <f t="shared" ref="Y45:AA45" si="81">SUM(Y46:Y50)</f>
        <v>0</v>
      </c>
      <c r="Z45" s="149">
        <f t="shared" si="81"/>
        <v>0</v>
      </c>
      <c r="AA45" s="149">
        <f t="shared" si="81"/>
        <v>0</v>
      </c>
      <c r="AC45" s="204">
        <f t="shared" ref="AC45:AE45" si="82">SUM(AC46:AC50)</f>
        <v>0</v>
      </c>
      <c r="AD45" s="149">
        <f t="shared" si="82"/>
        <v>0</v>
      </c>
      <c r="AE45" s="149">
        <f t="shared" si="82"/>
        <v>0</v>
      </c>
      <c r="AG45" s="204">
        <f t="shared" ref="AG45:AI45" si="83">SUM(AG46:AG50)</f>
        <v>0</v>
      </c>
      <c r="AH45" s="149">
        <f t="shared" si="83"/>
        <v>0</v>
      </c>
      <c r="AI45" s="149">
        <f t="shared" si="83"/>
        <v>0</v>
      </c>
      <c r="AK45" s="204">
        <f t="shared" ref="AK45:AM45" si="84">SUM(AK46:AK50)</f>
        <v>0</v>
      </c>
      <c r="AL45" s="149">
        <f t="shared" si="84"/>
        <v>0</v>
      </c>
      <c r="AM45" s="149">
        <f t="shared" si="84"/>
        <v>0</v>
      </c>
      <c r="AO45" s="204">
        <f t="shared" ref="AO45:AQ45" si="85">SUM(AO46:AO50)</f>
        <v>0</v>
      </c>
      <c r="AP45" s="149">
        <f t="shared" si="85"/>
        <v>0</v>
      </c>
      <c r="AQ45" s="149">
        <f t="shared" si="85"/>
        <v>0</v>
      </c>
      <c r="AS45" s="204">
        <f t="shared" ref="AS45:AU45" si="86">SUM(AS46:AS50)</f>
        <v>0</v>
      </c>
      <c r="AT45" s="149">
        <f t="shared" si="86"/>
        <v>0</v>
      </c>
      <c r="AU45" s="149">
        <f t="shared" si="86"/>
        <v>0</v>
      </c>
    </row>
    <row r="46" spans="2:47" x14ac:dyDescent="0.25">
      <c r="B46" s="139">
        <v>5410</v>
      </c>
      <c r="C46" s="154"/>
      <c r="D46" s="155" t="s">
        <v>98</v>
      </c>
      <c r="E46" s="200">
        <f t="shared" ref="E46:G50" si="87">+I46+M46+Q46+U46+Y46+AC46+AG46+AK46+AO46+AS46</f>
        <v>0</v>
      </c>
      <c r="F46" s="158">
        <f t="shared" si="87"/>
        <v>0</v>
      </c>
      <c r="G46" s="158">
        <f t="shared" si="87"/>
        <v>0</v>
      </c>
      <c r="I46" s="200">
        <v>0</v>
      </c>
      <c r="J46" s="158">
        <v>0</v>
      </c>
      <c r="K46" s="158">
        <v>0</v>
      </c>
      <c r="M46" s="200">
        <v>0</v>
      </c>
      <c r="N46" s="158">
        <v>0</v>
      </c>
      <c r="O46" s="158">
        <v>0</v>
      </c>
      <c r="Q46" s="200">
        <v>0</v>
      </c>
      <c r="R46" s="158">
        <v>0</v>
      </c>
      <c r="S46" s="158">
        <v>0</v>
      </c>
      <c r="U46" s="200">
        <v>0</v>
      </c>
      <c r="V46" s="158">
        <v>0</v>
      </c>
      <c r="W46" s="158">
        <v>0</v>
      </c>
      <c r="Y46" s="200">
        <v>0</v>
      </c>
      <c r="Z46" s="158">
        <v>0</v>
      </c>
      <c r="AA46" s="158">
        <v>0</v>
      </c>
      <c r="AC46" s="200">
        <v>0</v>
      </c>
      <c r="AD46" s="158">
        <v>0</v>
      </c>
      <c r="AE46" s="158">
        <v>0</v>
      </c>
      <c r="AG46" s="200">
        <v>0</v>
      </c>
      <c r="AH46" s="158">
        <v>0</v>
      </c>
      <c r="AI46" s="158">
        <v>0</v>
      </c>
      <c r="AK46" s="200">
        <v>0</v>
      </c>
      <c r="AL46" s="158">
        <v>0</v>
      </c>
      <c r="AM46" s="158">
        <v>0</v>
      </c>
      <c r="AO46" s="200">
        <v>0</v>
      </c>
      <c r="AP46" s="158">
        <v>0</v>
      </c>
      <c r="AQ46" s="158">
        <v>0</v>
      </c>
      <c r="AS46" s="200">
        <v>0</v>
      </c>
      <c r="AT46" s="158">
        <v>0</v>
      </c>
      <c r="AU46" s="158">
        <v>0</v>
      </c>
    </row>
    <row r="47" spans="2:47" x14ac:dyDescent="0.25">
      <c r="B47" s="139">
        <v>5420</v>
      </c>
      <c r="C47" s="154"/>
      <c r="D47" s="155" t="s">
        <v>99</v>
      </c>
      <c r="E47" s="200">
        <f t="shared" si="87"/>
        <v>0</v>
      </c>
      <c r="F47" s="158">
        <f t="shared" si="87"/>
        <v>0</v>
      </c>
      <c r="G47" s="158">
        <f t="shared" si="87"/>
        <v>0</v>
      </c>
      <c r="I47" s="200">
        <v>0</v>
      </c>
      <c r="J47" s="158">
        <v>0</v>
      </c>
      <c r="K47" s="158">
        <v>0</v>
      </c>
      <c r="M47" s="200">
        <v>0</v>
      </c>
      <c r="N47" s="158">
        <v>0</v>
      </c>
      <c r="O47" s="158">
        <v>0</v>
      </c>
      <c r="Q47" s="200">
        <v>0</v>
      </c>
      <c r="R47" s="158">
        <v>0</v>
      </c>
      <c r="S47" s="158">
        <v>0</v>
      </c>
      <c r="U47" s="200">
        <v>0</v>
      </c>
      <c r="V47" s="158">
        <v>0</v>
      </c>
      <c r="W47" s="158">
        <v>0</v>
      </c>
      <c r="Y47" s="200">
        <v>0</v>
      </c>
      <c r="Z47" s="158">
        <v>0</v>
      </c>
      <c r="AA47" s="158">
        <v>0</v>
      </c>
      <c r="AC47" s="200">
        <v>0</v>
      </c>
      <c r="AD47" s="158">
        <v>0</v>
      </c>
      <c r="AE47" s="158">
        <v>0</v>
      </c>
      <c r="AG47" s="200">
        <v>0</v>
      </c>
      <c r="AH47" s="158">
        <v>0</v>
      </c>
      <c r="AI47" s="158">
        <v>0</v>
      </c>
      <c r="AK47" s="200">
        <v>0</v>
      </c>
      <c r="AL47" s="158">
        <v>0</v>
      </c>
      <c r="AM47" s="158">
        <v>0</v>
      </c>
      <c r="AO47" s="200">
        <v>0</v>
      </c>
      <c r="AP47" s="158">
        <v>0</v>
      </c>
      <c r="AQ47" s="158">
        <v>0</v>
      </c>
      <c r="AS47" s="200">
        <v>0</v>
      </c>
      <c r="AT47" s="158">
        <v>0</v>
      </c>
      <c r="AU47" s="158">
        <v>0</v>
      </c>
    </row>
    <row r="48" spans="2:47" x14ac:dyDescent="0.25">
      <c r="B48" s="139">
        <v>5430</v>
      </c>
      <c r="C48" s="154"/>
      <c r="D48" s="155" t="s">
        <v>100</v>
      </c>
      <c r="E48" s="200">
        <f t="shared" si="87"/>
        <v>0</v>
      </c>
      <c r="F48" s="158">
        <f t="shared" si="87"/>
        <v>0</v>
      </c>
      <c r="G48" s="158">
        <f t="shared" si="87"/>
        <v>0</v>
      </c>
      <c r="I48" s="200">
        <v>0</v>
      </c>
      <c r="J48" s="158">
        <v>0</v>
      </c>
      <c r="K48" s="158">
        <v>0</v>
      </c>
      <c r="M48" s="200">
        <v>0</v>
      </c>
      <c r="N48" s="158">
        <v>0</v>
      </c>
      <c r="O48" s="158">
        <v>0</v>
      </c>
      <c r="Q48" s="200">
        <v>0</v>
      </c>
      <c r="R48" s="158">
        <v>0</v>
      </c>
      <c r="S48" s="158">
        <v>0</v>
      </c>
      <c r="U48" s="200">
        <v>0</v>
      </c>
      <c r="V48" s="158">
        <v>0</v>
      </c>
      <c r="W48" s="158">
        <v>0</v>
      </c>
      <c r="Y48" s="200">
        <v>0</v>
      </c>
      <c r="Z48" s="158">
        <v>0</v>
      </c>
      <c r="AA48" s="158">
        <v>0</v>
      </c>
      <c r="AC48" s="200">
        <v>0</v>
      </c>
      <c r="AD48" s="158">
        <v>0</v>
      </c>
      <c r="AE48" s="158">
        <v>0</v>
      </c>
      <c r="AG48" s="200">
        <v>0</v>
      </c>
      <c r="AH48" s="158">
        <v>0</v>
      </c>
      <c r="AI48" s="158">
        <v>0</v>
      </c>
      <c r="AK48" s="200">
        <v>0</v>
      </c>
      <c r="AL48" s="158">
        <v>0</v>
      </c>
      <c r="AM48" s="158">
        <v>0</v>
      </c>
      <c r="AO48" s="200">
        <v>0</v>
      </c>
      <c r="AP48" s="158">
        <v>0</v>
      </c>
      <c r="AQ48" s="158">
        <v>0</v>
      </c>
      <c r="AS48" s="200">
        <v>0</v>
      </c>
      <c r="AT48" s="158">
        <v>0</v>
      </c>
      <c r="AU48" s="158">
        <v>0</v>
      </c>
    </row>
    <row r="49" spans="2:47" x14ac:dyDescent="0.25">
      <c r="B49" s="139">
        <v>5440</v>
      </c>
      <c r="C49" s="154"/>
      <c r="D49" s="155" t="s">
        <v>101</v>
      </c>
      <c r="E49" s="200">
        <f t="shared" si="87"/>
        <v>0</v>
      </c>
      <c r="F49" s="158">
        <f t="shared" si="87"/>
        <v>0</v>
      </c>
      <c r="G49" s="158">
        <f t="shared" si="87"/>
        <v>0</v>
      </c>
      <c r="I49" s="200">
        <v>0</v>
      </c>
      <c r="J49" s="158">
        <v>0</v>
      </c>
      <c r="K49" s="158">
        <v>0</v>
      </c>
      <c r="M49" s="200">
        <v>0</v>
      </c>
      <c r="N49" s="158">
        <v>0</v>
      </c>
      <c r="O49" s="158">
        <v>0</v>
      </c>
      <c r="Q49" s="200">
        <v>0</v>
      </c>
      <c r="R49" s="158">
        <v>0</v>
      </c>
      <c r="S49" s="158">
        <v>0</v>
      </c>
      <c r="U49" s="200">
        <v>0</v>
      </c>
      <c r="V49" s="158">
        <v>0</v>
      </c>
      <c r="W49" s="158">
        <v>0</v>
      </c>
      <c r="Y49" s="200">
        <v>0</v>
      </c>
      <c r="Z49" s="158">
        <v>0</v>
      </c>
      <c r="AA49" s="158">
        <v>0</v>
      </c>
      <c r="AC49" s="200">
        <v>0</v>
      </c>
      <c r="AD49" s="158">
        <v>0</v>
      </c>
      <c r="AE49" s="158">
        <v>0</v>
      </c>
      <c r="AG49" s="200">
        <v>0</v>
      </c>
      <c r="AH49" s="158">
        <v>0</v>
      </c>
      <c r="AI49" s="158">
        <v>0</v>
      </c>
      <c r="AK49" s="200">
        <v>0</v>
      </c>
      <c r="AL49" s="158">
        <v>0</v>
      </c>
      <c r="AM49" s="158">
        <v>0</v>
      </c>
      <c r="AO49" s="200">
        <v>0</v>
      </c>
      <c r="AP49" s="158">
        <v>0</v>
      </c>
      <c r="AQ49" s="158">
        <v>0</v>
      </c>
      <c r="AS49" s="200">
        <v>0</v>
      </c>
      <c r="AT49" s="158">
        <v>0</v>
      </c>
      <c r="AU49" s="158">
        <v>0</v>
      </c>
    </row>
    <row r="50" spans="2:47" x14ac:dyDescent="0.25">
      <c r="B50" s="139">
        <v>5450</v>
      </c>
      <c r="C50" s="154"/>
      <c r="D50" s="155" t="s">
        <v>102</v>
      </c>
      <c r="E50" s="200">
        <f t="shared" si="87"/>
        <v>0</v>
      </c>
      <c r="F50" s="158">
        <f t="shared" si="87"/>
        <v>0</v>
      </c>
      <c r="G50" s="158">
        <f t="shared" si="87"/>
        <v>0</v>
      </c>
      <c r="I50" s="200">
        <v>0</v>
      </c>
      <c r="J50" s="158">
        <v>0</v>
      </c>
      <c r="K50" s="158">
        <v>0</v>
      </c>
      <c r="M50" s="200">
        <v>0</v>
      </c>
      <c r="N50" s="158">
        <v>0</v>
      </c>
      <c r="O50" s="158">
        <v>0</v>
      </c>
      <c r="Q50" s="200">
        <v>0</v>
      </c>
      <c r="R50" s="158">
        <v>0</v>
      </c>
      <c r="S50" s="158">
        <v>0</v>
      </c>
      <c r="U50" s="200">
        <v>0</v>
      </c>
      <c r="V50" s="158">
        <v>0</v>
      </c>
      <c r="W50" s="158">
        <v>0</v>
      </c>
      <c r="Y50" s="200">
        <v>0</v>
      </c>
      <c r="Z50" s="158">
        <v>0</v>
      </c>
      <c r="AA50" s="158">
        <v>0</v>
      </c>
      <c r="AC50" s="200">
        <v>0</v>
      </c>
      <c r="AD50" s="158">
        <v>0</v>
      </c>
      <c r="AE50" s="158">
        <v>0</v>
      </c>
      <c r="AG50" s="200">
        <v>0</v>
      </c>
      <c r="AH50" s="158">
        <v>0</v>
      </c>
      <c r="AI50" s="158">
        <v>0</v>
      </c>
      <c r="AK50" s="200">
        <v>0</v>
      </c>
      <c r="AL50" s="158">
        <v>0</v>
      </c>
      <c r="AM50" s="158">
        <v>0</v>
      </c>
      <c r="AO50" s="200">
        <v>0</v>
      </c>
      <c r="AP50" s="158">
        <v>0</v>
      </c>
      <c r="AQ50" s="158">
        <v>0</v>
      </c>
      <c r="AS50" s="200">
        <v>0</v>
      </c>
      <c r="AT50" s="158">
        <v>0</v>
      </c>
      <c r="AU50" s="158">
        <v>0</v>
      </c>
    </row>
    <row r="51" spans="2:47" x14ac:dyDescent="0.25">
      <c r="B51" s="139">
        <v>5500</v>
      </c>
      <c r="C51" s="145" t="s">
        <v>103</v>
      </c>
      <c r="D51" s="141"/>
      <c r="E51" s="204">
        <f>SUM(E52:E57)</f>
        <v>0</v>
      </c>
      <c r="F51" s="149">
        <f>SUM(F52:F57)</f>
        <v>0</v>
      </c>
      <c r="G51" s="149">
        <f>SUM(G52:G57)</f>
        <v>0</v>
      </c>
      <c r="I51" s="204">
        <f t="shared" ref="I51:K51" si="88">SUM(I52:I57)</f>
        <v>0</v>
      </c>
      <c r="J51" s="149">
        <f t="shared" si="88"/>
        <v>0</v>
      </c>
      <c r="K51" s="149">
        <f t="shared" si="88"/>
        <v>0</v>
      </c>
      <c r="M51" s="204">
        <f t="shared" ref="M51:O51" si="89">SUM(M52:M57)</f>
        <v>0</v>
      </c>
      <c r="N51" s="149">
        <f t="shared" si="89"/>
        <v>0</v>
      </c>
      <c r="O51" s="149">
        <f t="shared" si="89"/>
        <v>0</v>
      </c>
      <c r="Q51" s="204">
        <f t="shared" ref="Q51:S51" si="90">SUM(Q52:Q57)</f>
        <v>0</v>
      </c>
      <c r="R51" s="149">
        <f t="shared" si="90"/>
        <v>0</v>
      </c>
      <c r="S51" s="149">
        <f t="shared" si="90"/>
        <v>0</v>
      </c>
      <c r="U51" s="204">
        <f t="shared" ref="U51:W51" si="91">SUM(U52:U57)</f>
        <v>0</v>
      </c>
      <c r="V51" s="149">
        <f t="shared" si="91"/>
        <v>0</v>
      </c>
      <c r="W51" s="149">
        <f t="shared" si="91"/>
        <v>0</v>
      </c>
      <c r="Y51" s="204">
        <f t="shared" ref="Y51:AA51" si="92">SUM(Y52:Y57)</f>
        <v>0</v>
      </c>
      <c r="Z51" s="149">
        <f t="shared" si="92"/>
        <v>0</v>
      </c>
      <c r="AA51" s="149">
        <f t="shared" si="92"/>
        <v>0</v>
      </c>
      <c r="AC51" s="204">
        <f t="shared" ref="AC51:AE51" si="93">SUM(AC52:AC57)</f>
        <v>0</v>
      </c>
      <c r="AD51" s="149">
        <f t="shared" si="93"/>
        <v>0</v>
      </c>
      <c r="AE51" s="149">
        <f t="shared" si="93"/>
        <v>0</v>
      </c>
      <c r="AG51" s="204">
        <f t="shared" ref="AG51:AI51" si="94">SUM(AG52:AG57)</f>
        <v>0</v>
      </c>
      <c r="AH51" s="149">
        <f t="shared" si="94"/>
        <v>0</v>
      </c>
      <c r="AI51" s="149">
        <f t="shared" si="94"/>
        <v>0</v>
      </c>
      <c r="AK51" s="204">
        <f t="shared" ref="AK51:AM51" si="95">SUM(AK52:AK57)</f>
        <v>0</v>
      </c>
      <c r="AL51" s="149">
        <f t="shared" si="95"/>
        <v>0</v>
      </c>
      <c r="AM51" s="149">
        <f t="shared" si="95"/>
        <v>0</v>
      </c>
      <c r="AO51" s="204">
        <f t="shared" ref="AO51:AQ51" si="96">SUM(AO52:AO57)</f>
        <v>0</v>
      </c>
      <c r="AP51" s="149">
        <f t="shared" si="96"/>
        <v>0</v>
      </c>
      <c r="AQ51" s="149">
        <f t="shared" si="96"/>
        <v>0</v>
      </c>
      <c r="AS51" s="204">
        <f t="shared" ref="AS51:AU51" si="97">SUM(AS52:AS57)</f>
        <v>0</v>
      </c>
      <c r="AT51" s="149">
        <f t="shared" si="97"/>
        <v>0</v>
      </c>
      <c r="AU51" s="149">
        <f t="shared" si="97"/>
        <v>0</v>
      </c>
    </row>
    <row r="52" spans="2:47" x14ac:dyDescent="0.25">
      <c r="B52" s="139">
        <v>5510</v>
      </c>
      <c r="C52" s="154"/>
      <c r="D52" s="155" t="s">
        <v>104</v>
      </c>
      <c r="E52" s="200">
        <f t="shared" ref="E52:G57" si="98">+I52+M52+Q52+U52+Y52+AC52+AG52+AK52+AO52+AS52</f>
        <v>0</v>
      </c>
      <c r="F52" s="158">
        <f t="shared" si="98"/>
        <v>0</v>
      </c>
      <c r="G52" s="158">
        <f t="shared" si="98"/>
        <v>0</v>
      </c>
      <c r="I52" s="200">
        <v>0</v>
      </c>
      <c r="J52" s="158">
        <v>0</v>
      </c>
      <c r="K52" s="158">
        <v>0</v>
      </c>
      <c r="M52" s="200">
        <v>0</v>
      </c>
      <c r="N52" s="158">
        <v>0</v>
      </c>
      <c r="O52" s="158">
        <v>0</v>
      </c>
      <c r="Q52" s="200">
        <v>0</v>
      </c>
      <c r="R52" s="158">
        <v>0</v>
      </c>
      <c r="S52" s="158">
        <v>0</v>
      </c>
      <c r="U52" s="200">
        <v>0</v>
      </c>
      <c r="V52" s="158">
        <v>0</v>
      </c>
      <c r="W52" s="158">
        <v>0</v>
      </c>
      <c r="Y52" s="200">
        <v>0</v>
      </c>
      <c r="Z52" s="158">
        <v>0</v>
      </c>
      <c r="AA52" s="158">
        <v>0</v>
      </c>
      <c r="AC52" s="200">
        <v>0</v>
      </c>
      <c r="AD52" s="158">
        <v>0</v>
      </c>
      <c r="AE52" s="158">
        <v>0</v>
      </c>
      <c r="AG52" s="200">
        <v>0</v>
      </c>
      <c r="AH52" s="158">
        <v>0</v>
      </c>
      <c r="AI52" s="158">
        <v>0</v>
      </c>
      <c r="AK52" s="200">
        <v>0</v>
      </c>
      <c r="AL52" s="158">
        <v>0</v>
      </c>
      <c r="AM52" s="158">
        <v>0</v>
      </c>
      <c r="AO52" s="200">
        <v>0</v>
      </c>
      <c r="AP52" s="158">
        <v>0</v>
      </c>
      <c r="AQ52" s="158">
        <v>0</v>
      </c>
      <c r="AS52" s="200">
        <v>0</v>
      </c>
      <c r="AT52" s="158">
        <v>0</v>
      </c>
      <c r="AU52" s="158">
        <v>0</v>
      </c>
    </row>
    <row r="53" spans="2:47" x14ac:dyDescent="0.25">
      <c r="B53" s="139">
        <v>5520</v>
      </c>
      <c r="C53" s="154"/>
      <c r="D53" s="155" t="s">
        <v>105</v>
      </c>
      <c r="E53" s="200">
        <f t="shared" si="98"/>
        <v>0</v>
      </c>
      <c r="F53" s="158">
        <f t="shared" si="98"/>
        <v>0</v>
      </c>
      <c r="G53" s="158">
        <f t="shared" si="98"/>
        <v>0</v>
      </c>
      <c r="I53" s="200">
        <v>0</v>
      </c>
      <c r="J53" s="158">
        <v>0</v>
      </c>
      <c r="K53" s="158">
        <v>0</v>
      </c>
      <c r="M53" s="200">
        <v>0</v>
      </c>
      <c r="N53" s="158">
        <v>0</v>
      </c>
      <c r="O53" s="158">
        <v>0</v>
      </c>
      <c r="Q53" s="200">
        <v>0</v>
      </c>
      <c r="R53" s="158">
        <v>0</v>
      </c>
      <c r="S53" s="158">
        <v>0</v>
      </c>
      <c r="U53" s="200">
        <v>0</v>
      </c>
      <c r="V53" s="158">
        <v>0</v>
      </c>
      <c r="W53" s="158">
        <v>0</v>
      </c>
      <c r="Y53" s="200">
        <v>0</v>
      </c>
      <c r="Z53" s="158">
        <v>0</v>
      </c>
      <c r="AA53" s="158">
        <v>0</v>
      </c>
      <c r="AC53" s="200">
        <v>0</v>
      </c>
      <c r="AD53" s="158">
        <v>0</v>
      </c>
      <c r="AE53" s="158">
        <v>0</v>
      </c>
      <c r="AG53" s="200">
        <v>0</v>
      </c>
      <c r="AH53" s="158">
        <v>0</v>
      </c>
      <c r="AI53" s="158">
        <v>0</v>
      </c>
      <c r="AK53" s="200">
        <v>0</v>
      </c>
      <c r="AL53" s="158">
        <v>0</v>
      </c>
      <c r="AM53" s="158">
        <v>0</v>
      </c>
      <c r="AO53" s="200">
        <v>0</v>
      </c>
      <c r="AP53" s="158">
        <v>0</v>
      </c>
      <c r="AQ53" s="158">
        <v>0</v>
      </c>
      <c r="AS53" s="200">
        <v>0</v>
      </c>
      <c r="AT53" s="158">
        <v>0</v>
      </c>
      <c r="AU53" s="158">
        <v>0</v>
      </c>
    </row>
    <row r="54" spans="2:47" x14ac:dyDescent="0.25">
      <c r="B54" s="139">
        <v>5530</v>
      </c>
      <c r="C54" s="154"/>
      <c r="D54" s="155" t="s">
        <v>106</v>
      </c>
      <c r="E54" s="200">
        <f t="shared" si="98"/>
        <v>0</v>
      </c>
      <c r="F54" s="158">
        <f t="shared" si="98"/>
        <v>0</v>
      </c>
      <c r="G54" s="158">
        <f t="shared" si="98"/>
        <v>0</v>
      </c>
      <c r="I54" s="200">
        <v>0</v>
      </c>
      <c r="J54" s="158">
        <v>0</v>
      </c>
      <c r="K54" s="158">
        <v>0</v>
      </c>
      <c r="M54" s="200">
        <v>0</v>
      </c>
      <c r="N54" s="158">
        <v>0</v>
      </c>
      <c r="O54" s="158">
        <v>0</v>
      </c>
      <c r="Q54" s="200">
        <v>0</v>
      </c>
      <c r="R54" s="158">
        <v>0</v>
      </c>
      <c r="S54" s="158">
        <v>0</v>
      </c>
      <c r="U54" s="200">
        <v>0</v>
      </c>
      <c r="V54" s="158">
        <v>0</v>
      </c>
      <c r="W54" s="158">
        <v>0</v>
      </c>
      <c r="Y54" s="200">
        <v>0</v>
      </c>
      <c r="Z54" s="158">
        <v>0</v>
      </c>
      <c r="AA54" s="158">
        <v>0</v>
      </c>
      <c r="AC54" s="200">
        <v>0</v>
      </c>
      <c r="AD54" s="158">
        <v>0</v>
      </c>
      <c r="AE54" s="158">
        <v>0</v>
      </c>
      <c r="AG54" s="200">
        <v>0</v>
      </c>
      <c r="AH54" s="158">
        <v>0</v>
      </c>
      <c r="AI54" s="158">
        <v>0</v>
      </c>
      <c r="AK54" s="200">
        <v>0</v>
      </c>
      <c r="AL54" s="158">
        <v>0</v>
      </c>
      <c r="AM54" s="158">
        <v>0</v>
      </c>
      <c r="AO54" s="200">
        <v>0</v>
      </c>
      <c r="AP54" s="158">
        <v>0</v>
      </c>
      <c r="AQ54" s="158">
        <v>0</v>
      </c>
      <c r="AS54" s="200">
        <v>0</v>
      </c>
      <c r="AT54" s="158">
        <v>0</v>
      </c>
      <c r="AU54" s="158">
        <v>0</v>
      </c>
    </row>
    <row r="55" spans="2:47" x14ac:dyDescent="0.25">
      <c r="B55" s="139">
        <v>5540</v>
      </c>
      <c r="C55" s="154"/>
      <c r="D55" s="155" t="s">
        <v>175</v>
      </c>
      <c r="E55" s="200">
        <f t="shared" si="98"/>
        <v>0</v>
      </c>
      <c r="F55" s="158">
        <f t="shared" si="98"/>
        <v>0</v>
      </c>
      <c r="G55" s="158">
        <f t="shared" si="98"/>
        <v>0</v>
      </c>
      <c r="I55" s="200">
        <v>0</v>
      </c>
      <c r="J55" s="158">
        <v>0</v>
      </c>
      <c r="K55" s="158">
        <v>0</v>
      </c>
      <c r="M55" s="200">
        <v>0</v>
      </c>
      <c r="N55" s="158">
        <v>0</v>
      </c>
      <c r="O55" s="158">
        <v>0</v>
      </c>
      <c r="Q55" s="200">
        <v>0</v>
      </c>
      <c r="R55" s="158">
        <v>0</v>
      </c>
      <c r="S55" s="158">
        <v>0</v>
      </c>
      <c r="U55" s="200">
        <v>0</v>
      </c>
      <c r="V55" s="158">
        <v>0</v>
      </c>
      <c r="W55" s="158">
        <v>0</v>
      </c>
      <c r="Y55" s="200">
        <v>0</v>
      </c>
      <c r="Z55" s="158">
        <v>0</v>
      </c>
      <c r="AA55" s="158">
        <v>0</v>
      </c>
      <c r="AC55" s="200">
        <v>0</v>
      </c>
      <c r="AD55" s="158">
        <v>0</v>
      </c>
      <c r="AE55" s="158">
        <v>0</v>
      </c>
      <c r="AG55" s="200">
        <v>0</v>
      </c>
      <c r="AH55" s="158">
        <v>0</v>
      </c>
      <c r="AI55" s="158">
        <v>0</v>
      </c>
      <c r="AK55" s="200">
        <v>0</v>
      </c>
      <c r="AL55" s="158">
        <v>0</v>
      </c>
      <c r="AM55" s="158">
        <v>0</v>
      </c>
      <c r="AO55" s="200">
        <v>0</v>
      </c>
      <c r="AP55" s="158">
        <v>0</v>
      </c>
      <c r="AQ55" s="158">
        <v>0</v>
      </c>
      <c r="AS55" s="200">
        <v>0</v>
      </c>
      <c r="AT55" s="158">
        <v>0</v>
      </c>
      <c r="AU55" s="158">
        <v>0</v>
      </c>
    </row>
    <row r="56" spans="2:47" x14ac:dyDescent="0.25">
      <c r="B56" s="139">
        <v>5550</v>
      </c>
      <c r="C56" s="154"/>
      <c r="D56" s="155" t="s">
        <v>108</v>
      </c>
      <c r="E56" s="200">
        <f t="shared" si="98"/>
        <v>0</v>
      </c>
      <c r="F56" s="158">
        <f t="shared" si="98"/>
        <v>0</v>
      </c>
      <c r="G56" s="158">
        <f t="shared" si="98"/>
        <v>0</v>
      </c>
      <c r="I56" s="200">
        <v>0</v>
      </c>
      <c r="J56" s="158">
        <v>0</v>
      </c>
      <c r="K56" s="158">
        <v>0</v>
      </c>
      <c r="M56" s="200">
        <v>0</v>
      </c>
      <c r="N56" s="158">
        <v>0</v>
      </c>
      <c r="O56" s="158">
        <v>0</v>
      </c>
      <c r="Q56" s="200">
        <v>0</v>
      </c>
      <c r="R56" s="158">
        <v>0</v>
      </c>
      <c r="S56" s="158">
        <v>0</v>
      </c>
      <c r="U56" s="200">
        <v>0</v>
      </c>
      <c r="V56" s="158">
        <v>0</v>
      </c>
      <c r="W56" s="158">
        <v>0</v>
      </c>
      <c r="Y56" s="200">
        <v>0</v>
      </c>
      <c r="Z56" s="158">
        <v>0</v>
      </c>
      <c r="AA56" s="158">
        <v>0</v>
      </c>
      <c r="AC56" s="200">
        <v>0</v>
      </c>
      <c r="AD56" s="158">
        <v>0</v>
      </c>
      <c r="AE56" s="158">
        <v>0</v>
      </c>
      <c r="AG56" s="200">
        <v>0</v>
      </c>
      <c r="AH56" s="158">
        <v>0</v>
      </c>
      <c r="AI56" s="158">
        <v>0</v>
      </c>
      <c r="AK56" s="200">
        <v>0</v>
      </c>
      <c r="AL56" s="158">
        <v>0</v>
      </c>
      <c r="AM56" s="158">
        <v>0</v>
      </c>
      <c r="AO56" s="200">
        <v>0</v>
      </c>
      <c r="AP56" s="158">
        <v>0</v>
      </c>
      <c r="AQ56" s="158">
        <v>0</v>
      </c>
      <c r="AS56" s="200">
        <v>0</v>
      </c>
      <c r="AT56" s="158">
        <v>0</v>
      </c>
      <c r="AU56" s="158">
        <v>0</v>
      </c>
    </row>
    <row r="57" spans="2:47" x14ac:dyDescent="0.25">
      <c r="B57" s="139">
        <v>5590</v>
      </c>
      <c r="C57" s="154"/>
      <c r="D57" s="155" t="s">
        <v>109</v>
      </c>
      <c r="E57" s="200">
        <f t="shared" si="98"/>
        <v>0</v>
      </c>
      <c r="F57" s="158">
        <f t="shared" si="98"/>
        <v>0</v>
      </c>
      <c r="G57" s="158">
        <f t="shared" si="98"/>
        <v>0</v>
      </c>
      <c r="I57" s="200">
        <v>0</v>
      </c>
      <c r="J57" s="158">
        <v>0</v>
      </c>
      <c r="K57" s="158">
        <v>0</v>
      </c>
      <c r="M57" s="200">
        <v>0</v>
      </c>
      <c r="N57" s="158">
        <v>0</v>
      </c>
      <c r="O57" s="158">
        <v>0</v>
      </c>
      <c r="Q57" s="200">
        <v>0</v>
      </c>
      <c r="R57" s="158">
        <v>0</v>
      </c>
      <c r="S57" s="158">
        <v>0</v>
      </c>
      <c r="U57" s="200">
        <v>0</v>
      </c>
      <c r="V57" s="158">
        <v>0</v>
      </c>
      <c r="W57" s="158">
        <v>0</v>
      </c>
      <c r="Y57" s="200">
        <v>0</v>
      </c>
      <c r="Z57" s="158">
        <v>0</v>
      </c>
      <c r="AA57" s="158">
        <v>0</v>
      </c>
      <c r="AC57" s="200">
        <v>0</v>
      </c>
      <c r="AD57" s="158">
        <v>0</v>
      </c>
      <c r="AE57" s="158">
        <v>0</v>
      </c>
      <c r="AG57" s="200">
        <v>0</v>
      </c>
      <c r="AH57" s="158">
        <v>0</v>
      </c>
      <c r="AI57" s="158">
        <v>0</v>
      </c>
      <c r="AK57" s="200">
        <v>0</v>
      </c>
      <c r="AL57" s="158">
        <v>0</v>
      </c>
      <c r="AM57" s="158">
        <v>0</v>
      </c>
      <c r="AO57" s="200">
        <v>0</v>
      </c>
      <c r="AP57" s="158">
        <v>0</v>
      </c>
      <c r="AQ57" s="158">
        <v>0</v>
      </c>
      <c r="AS57" s="200">
        <v>0</v>
      </c>
      <c r="AT57" s="158">
        <v>0</v>
      </c>
      <c r="AU57" s="158">
        <v>0</v>
      </c>
    </row>
    <row r="58" spans="2:47" x14ac:dyDescent="0.25">
      <c r="B58" s="139">
        <v>5600</v>
      </c>
      <c r="C58" s="145" t="s">
        <v>110</v>
      </c>
      <c r="D58" s="141"/>
      <c r="E58" s="204">
        <f>SUM(E59)</f>
        <v>0</v>
      </c>
      <c r="F58" s="149">
        <f>SUM(F59)</f>
        <v>0</v>
      </c>
      <c r="G58" s="149">
        <f>SUM(G59)</f>
        <v>0</v>
      </c>
      <c r="I58" s="204">
        <f t="shared" ref="I58:AU58" si="99">SUM(I59)</f>
        <v>0</v>
      </c>
      <c r="J58" s="149">
        <f t="shared" si="99"/>
        <v>0</v>
      </c>
      <c r="K58" s="149">
        <f t="shared" si="99"/>
        <v>0</v>
      </c>
      <c r="M58" s="204">
        <f t="shared" si="99"/>
        <v>0</v>
      </c>
      <c r="N58" s="149">
        <f t="shared" si="99"/>
        <v>0</v>
      </c>
      <c r="O58" s="149">
        <f t="shared" si="99"/>
        <v>0</v>
      </c>
      <c r="Q58" s="204">
        <f t="shared" si="99"/>
        <v>0</v>
      </c>
      <c r="R58" s="149">
        <f t="shared" si="99"/>
        <v>0</v>
      </c>
      <c r="S58" s="149">
        <f t="shared" si="99"/>
        <v>0</v>
      </c>
      <c r="U58" s="204">
        <f t="shared" si="99"/>
        <v>0</v>
      </c>
      <c r="V58" s="149">
        <f t="shared" si="99"/>
        <v>0</v>
      </c>
      <c r="W58" s="149">
        <f t="shared" si="99"/>
        <v>0</v>
      </c>
      <c r="Y58" s="204">
        <f t="shared" si="99"/>
        <v>0</v>
      </c>
      <c r="Z58" s="149">
        <f t="shared" si="99"/>
        <v>0</v>
      </c>
      <c r="AA58" s="149">
        <f t="shared" si="99"/>
        <v>0</v>
      </c>
      <c r="AC58" s="204">
        <f t="shared" si="99"/>
        <v>0</v>
      </c>
      <c r="AD58" s="149">
        <f t="shared" si="99"/>
        <v>0</v>
      </c>
      <c r="AE58" s="149">
        <f t="shared" si="99"/>
        <v>0</v>
      </c>
      <c r="AG58" s="204">
        <f t="shared" si="99"/>
        <v>0</v>
      </c>
      <c r="AH58" s="149">
        <f t="shared" si="99"/>
        <v>0</v>
      </c>
      <c r="AI58" s="149">
        <f t="shared" si="99"/>
        <v>0</v>
      </c>
      <c r="AK58" s="204">
        <f t="shared" si="99"/>
        <v>0</v>
      </c>
      <c r="AL58" s="149">
        <f t="shared" si="99"/>
        <v>0</v>
      </c>
      <c r="AM58" s="149">
        <f t="shared" si="99"/>
        <v>0</v>
      </c>
      <c r="AO58" s="204">
        <f t="shared" si="99"/>
        <v>0</v>
      </c>
      <c r="AP58" s="149">
        <f t="shared" si="99"/>
        <v>0</v>
      </c>
      <c r="AQ58" s="149">
        <f t="shared" si="99"/>
        <v>0</v>
      </c>
      <c r="AS58" s="204">
        <f t="shared" si="99"/>
        <v>0</v>
      </c>
      <c r="AT58" s="149">
        <f t="shared" si="99"/>
        <v>0</v>
      </c>
      <c r="AU58" s="149">
        <f t="shared" si="99"/>
        <v>0</v>
      </c>
    </row>
    <row r="59" spans="2:47" x14ac:dyDescent="0.25">
      <c r="B59" s="139">
        <v>5610</v>
      </c>
      <c r="C59" s="154"/>
      <c r="D59" s="155" t="s">
        <v>111</v>
      </c>
      <c r="E59" s="200">
        <f t="shared" ref="E59:G59" si="100">+I59+M59+Q59+U59+Y59+AC59+AG59+AK59+AO59+AS59</f>
        <v>0</v>
      </c>
      <c r="F59" s="158">
        <f t="shared" si="100"/>
        <v>0</v>
      </c>
      <c r="G59" s="158">
        <f t="shared" si="100"/>
        <v>0</v>
      </c>
      <c r="I59" s="200">
        <v>0</v>
      </c>
      <c r="J59" s="158">
        <v>0</v>
      </c>
      <c r="K59" s="158">
        <v>0</v>
      </c>
      <c r="M59" s="200">
        <v>0</v>
      </c>
      <c r="N59" s="158">
        <v>0</v>
      </c>
      <c r="O59" s="158">
        <v>0</v>
      </c>
      <c r="Q59" s="200">
        <v>0</v>
      </c>
      <c r="R59" s="158">
        <v>0</v>
      </c>
      <c r="S59" s="158">
        <v>0</v>
      </c>
      <c r="U59" s="200">
        <v>0</v>
      </c>
      <c r="V59" s="158">
        <v>0</v>
      </c>
      <c r="W59" s="158">
        <v>0</v>
      </c>
      <c r="Y59" s="200">
        <v>0</v>
      </c>
      <c r="Z59" s="158">
        <v>0</v>
      </c>
      <c r="AA59" s="158">
        <v>0</v>
      </c>
      <c r="AC59" s="200">
        <v>0</v>
      </c>
      <c r="AD59" s="158">
        <v>0</v>
      </c>
      <c r="AE59" s="158">
        <v>0</v>
      </c>
      <c r="AG59" s="200">
        <v>0</v>
      </c>
      <c r="AH59" s="158">
        <v>0</v>
      </c>
      <c r="AI59" s="158">
        <v>0</v>
      </c>
      <c r="AK59" s="200">
        <v>0</v>
      </c>
      <c r="AL59" s="158">
        <v>0</v>
      </c>
      <c r="AM59" s="158">
        <v>0</v>
      </c>
      <c r="AO59" s="200">
        <v>0</v>
      </c>
      <c r="AP59" s="158">
        <v>0</v>
      </c>
      <c r="AQ59" s="158">
        <v>0</v>
      </c>
      <c r="AS59" s="200">
        <v>0</v>
      </c>
      <c r="AT59" s="158">
        <v>0</v>
      </c>
      <c r="AU59" s="158">
        <v>0</v>
      </c>
    </row>
    <row r="60" spans="2:47" x14ac:dyDescent="0.25">
      <c r="B60" s="139"/>
      <c r="C60" s="174"/>
      <c r="D60" s="175"/>
      <c r="E60" s="203"/>
      <c r="F60" s="176"/>
      <c r="G60" s="176"/>
      <c r="I60" s="203"/>
      <c r="J60" s="176"/>
      <c r="K60" s="176"/>
      <c r="M60" s="203"/>
      <c r="N60" s="176"/>
      <c r="O60" s="176"/>
      <c r="Q60" s="203"/>
      <c r="R60" s="176"/>
      <c r="S60" s="176"/>
      <c r="U60" s="203"/>
      <c r="V60" s="176"/>
      <c r="W60" s="176"/>
      <c r="Y60" s="203"/>
      <c r="Z60" s="176"/>
      <c r="AA60" s="176"/>
      <c r="AC60" s="203"/>
      <c r="AD60" s="176"/>
      <c r="AE60" s="176"/>
      <c r="AG60" s="203"/>
      <c r="AH60" s="176"/>
      <c r="AI60" s="176"/>
      <c r="AK60" s="203"/>
      <c r="AL60" s="176"/>
      <c r="AM60" s="176"/>
      <c r="AO60" s="203"/>
      <c r="AP60" s="176"/>
      <c r="AQ60" s="176"/>
      <c r="AS60" s="203"/>
      <c r="AT60" s="176"/>
      <c r="AU60" s="176"/>
    </row>
    <row r="61" spans="2:47" x14ac:dyDescent="0.25">
      <c r="B61" s="139">
        <v>5000</v>
      </c>
      <c r="C61" s="165" t="s">
        <v>112</v>
      </c>
      <c r="D61" s="166"/>
      <c r="E61" s="377">
        <f>+E27+E31+E41+E45+E51+E58</f>
        <v>0</v>
      </c>
      <c r="F61" s="179">
        <f>+F27+F31+F41+F45+F51+F58</f>
        <v>0</v>
      </c>
      <c r="G61" s="179">
        <f>+G27+G31+G41+G45+G51+G58</f>
        <v>0</v>
      </c>
      <c r="I61" s="377">
        <f t="shared" ref="I61:K61" si="101">+I27+I31+I41+I45+I51+I58</f>
        <v>0</v>
      </c>
      <c r="J61" s="179">
        <f t="shared" si="101"/>
        <v>0</v>
      </c>
      <c r="K61" s="179">
        <f t="shared" si="101"/>
        <v>0</v>
      </c>
      <c r="M61" s="377">
        <f t="shared" ref="M61:O61" si="102">+M27+M31+M41+M45+M51+M58</f>
        <v>0</v>
      </c>
      <c r="N61" s="179">
        <f t="shared" si="102"/>
        <v>0</v>
      </c>
      <c r="O61" s="179">
        <f t="shared" si="102"/>
        <v>0</v>
      </c>
      <c r="Q61" s="377">
        <f t="shared" ref="Q61:S61" si="103">+Q27+Q31+Q41+Q45+Q51+Q58</f>
        <v>0</v>
      </c>
      <c r="R61" s="179">
        <f t="shared" si="103"/>
        <v>0</v>
      </c>
      <c r="S61" s="179">
        <f t="shared" si="103"/>
        <v>0</v>
      </c>
      <c r="U61" s="377">
        <f t="shared" ref="U61:W61" si="104">+U27+U31+U41+U45+U51+U58</f>
        <v>0</v>
      </c>
      <c r="V61" s="179">
        <f t="shared" si="104"/>
        <v>0</v>
      </c>
      <c r="W61" s="179">
        <f t="shared" si="104"/>
        <v>0</v>
      </c>
      <c r="Y61" s="377">
        <f t="shared" ref="Y61:AA61" si="105">+Y27+Y31+Y41+Y45+Y51+Y58</f>
        <v>0</v>
      </c>
      <c r="Z61" s="179">
        <f t="shared" si="105"/>
        <v>0</v>
      </c>
      <c r="AA61" s="179">
        <f t="shared" si="105"/>
        <v>0</v>
      </c>
      <c r="AC61" s="377">
        <f t="shared" ref="AC61:AE61" si="106">+AC27+AC31+AC41+AC45+AC51+AC58</f>
        <v>0</v>
      </c>
      <c r="AD61" s="179">
        <f t="shared" si="106"/>
        <v>0</v>
      </c>
      <c r="AE61" s="179">
        <f t="shared" si="106"/>
        <v>0</v>
      </c>
      <c r="AG61" s="377">
        <f t="shared" ref="AG61:AI61" si="107">+AG27+AG31+AG41+AG45+AG51+AG58</f>
        <v>0</v>
      </c>
      <c r="AH61" s="179">
        <f t="shared" si="107"/>
        <v>0</v>
      </c>
      <c r="AI61" s="179">
        <f t="shared" si="107"/>
        <v>0</v>
      </c>
      <c r="AK61" s="377">
        <f t="shared" ref="AK61:AM61" si="108">+AK27+AK31+AK41+AK45+AK51+AK58</f>
        <v>0</v>
      </c>
      <c r="AL61" s="179">
        <f t="shared" si="108"/>
        <v>0</v>
      </c>
      <c r="AM61" s="179">
        <f t="shared" si="108"/>
        <v>0</v>
      </c>
      <c r="AO61" s="377">
        <f t="shared" ref="AO61:AQ61" si="109">+AO27+AO31+AO41+AO45+AO51+AO58</f>
        <v>0</v>
      </c>
      <c r="AP61" s="179">
        <f t="shared" si="109"/>
        <v>0</v>
      </c>
      <c r="AQ61" s="179">
        <f t="shared" si="109"/>
        <v>0</v>
      </c>
      <c r="AS61" s="377">
        <f t="shared" ref="AS61:AU61" si="110">+AS27+AS31+AS41+AS45+AS51+AS58</f>
        <v>0</v>
      </c>
      <c r="AT61" s="179">
        <f t="shared" si="110"/>
        <v>0</v>
      </c>
      <c r="AU61" s="179">
        <f t="shared" si="110"/>
        <v>0</v>
      </c>
    </row>
    <row r="62" spans="2:47" x14ac:dyDescent="0.25">
      <c r="B62" s="139"/>
      <c r="C62" s="174"/>
      <c r="D62" s="166"/>
      <c r="E62" s="203"/>
      <c r="F62" s="176"/>
      <c r="G62" s="176"/>
      <c r="I62" s="203"/>
      <c r="J62" s="176"/>
      <c r="K62" s="176"/>
      <c r="M62" s="203"/>
      <c r="N62" s="176"/>
      <c r="O62" s="176"/>
      <c r="Q62" s="203"/>
      <c r="R62" s="176"/>
      <c r="S62" s="176"/>
      <c r="U62" s="203"/>
      <c r="V62" s="176"/>
      <c r="W62" s="176"/>
      <c r="Y62" s="203"/>
      <c r="Z62" s="176"/>
      <c r="AA62" s="176"/>
      <c r="AC62" s="203"/>
      <c r="AD62" s="176"/>
      <c r="AE62" s="176"/>
      <c r="AG62" s="203"/>
      <c r="AH62" s="176"/>
      <c r="AI62" s="176"/>
      <c r="AK62" s="203"/>
      <c r="AL62" s="176"/>
      <c r="AM62" s="176"/>
      <c r="AO62" s="203"/>
      <c r="AP62" s="176"/>
      <c r="AQ62" s="176"/>
      <c r="AS62" s="203"/>
      <c r="AT62" s="176"/>
      <c r="AU62" s="176"/>
    </row>
    <row r="63" spans="2:47" x14ac:dyDescent="0.25">
      <c r="B63" s="139">
        <v>3210</v>
      </c>
      <c r="C63" s="140" t="s">
        <v>113</v>
      </c>
      <c r="D63" s="141"/>
      <c r="E63" s="204">
        <f>+E24-E61</f>
        <v>0</v>
      </c>
      <c r="F63" s="149">
        <f>+F24-F61</f>
        <v>0</v>
      </c>
      <c r="G63" s="149">
        <f>+G24-G61</f>
        <v>0</v>
      </c>
      <c r="I63" s="204">
        <f t="shared" ref="I63:K63" si="111">+I24-I61</f>
        <v>0</v>
      </c>
      <c r="J63" s="149">
        <f t="shared" si="111"/>
        <v>0</v>
      </c>
      <c r="K63" s="149">
        <f t="shared" si="111"/>
        <v>0</v>
      </c>
      <c r="M63" s="204">
        <f t="shared" ref="M63:O63" si="112">+M24-M61</f>
        <v>0</v>
      </c>
      <c r="N63" s="149">
        <f t="shared" si="112"/>
        <v>0</v>
      </c>
      <c r="O63" s="149">
        <f t="shared" si="112"/>
        <v>0</v>
      </c>
      <c r="Q63" s="204">
        <f t="shared" ref="Q63:S63" si="113">+Q24-Q61</f>
        <v>0</v>
      </c>
      <c r="R63" s="149">
        <f t="shared" si="113"/>
        <v>0</v>
      </c>
      <c r="S63" s="149">
        <f t="shared" si="113"/>
        <v>0</v>
      </c>
      <c r="U63" s="204">
        <f t="shared" ref="U63:W63" si="114">+U24-U61</f>
        <v>0</v>
      </c>
      <c r="V63" s="149">
        <f t="shared" si="114"/>
        <v>0</v>
      </c>
      <c r="W63" s="149">
        <f t="shared" si="114"/>
        <v>0</v>
      </c>
      <c r="Y63" s="204">
        <f t="shared" ref="Y63:AA63" si="115">+Y24-Y61</f>
        <v>0</v>
      </c>
      <c r="Z63" s="149">
        <f t="shared" si="115"/>
        <v>0</v>
      </c>
      <c r="AA63" s="149">
        <f t="shared" si="115"/>
        <v>0</v>
      </c>
      <c r="AC63" s="204">
        <f t="shared" ref="AC63:AE63" si="116">+AC24-AC61</f>
        <v>0</v>
      </c>
      <c r="AD63" s="149">
        <f t="shared" si="116"/>
        <v>0</v>
      </c>
      <c r="AE63" s="149">
        <f t="shared" si="116"/>
        <v>0</v>
      </c>
      <c r="AG63" s="204">
        <f t="shared" ref="AG63:AI63" si="117">+AG24-AG61</f>
        <v>0</v>
      </c>
      <c r="AH63" s="149">
        <f t="shared" si="117"/>
        <v>0</v>
      </c>
      <c r="AI63" s="149">
        <f t="shared" si="117"/>
        <v>0</v>
      </c>
      <c r="AK63" s="204">
        <f t="shared" ref="AK63:AM63" si="118">+AK24-AK61</f>
        <v>0</v>
      </c>
      <c r="AL63" s="149">
        <f t="shared" si="118"/>
        <v>0</v>
      </c>
      <c r="AM63" s="149">
        <f t="shared" si="118"/>
        <v>0</v>
      </c>
      <c r="AO63" s="204">
        <f t="shared" ref="AO63:AQ63" si="119">+AO24-AO61</f>
        <v>0</v>
      </c>
      <c r="AP63" s="149">
        <f t="shared" si="119"/>
        <v>0</v>
      </c>
      <c r="AQ63" s="149">
        <f t="shared" si="119"/>
        <v>0</v>
      </c>
      <c r="AS63" s="204">
        <f t="shared" ref="AS63:AU63" si="120">+AS24-AS61</f>
        <v>0</v>
      </c>
      <c r="AT63" s="149">
        <f t="shared" si="120"/>
        <v>0</v>
      </c>
      <c r="AU63" s="149">
        <f t="shared" si="120"/>
        <v>0</v>
      </c>
    </row>
    <row r="64" spans="2:47" x14ac:dyDescent="0.25">
      <c r="B64" s="139"/>
      <c r="C64" s="140"/>
      <c r="D64" s="141"/>
      <c r="E64" s="200"/>
      <c r="F64" s="158"/>
      <c r="G64" s="158"/>
      <c r="I64" s="200"/>
      <c r="J64" s="158"/>
      <c r="K64" s="158"/>
      <c r="M64" s="200"/>
      <c r="N64" s="158"/>
      <c r="O64" s="158"/>
      <c r="Q64" s="200"/>
      <c r="R64" s="158"/>
      <c r="S64" s="158"/>
      <c r="U64" s="200"/>
      <c r="V64" s="158"/>
      <c r="W64" s="158"/>
      <c r="Y64" s="200"/>
      <c r="Z64" s="158"/>
      <c r="AA64" s="158"/>
      <c r="AC64" s="200"/>
      <c r="AD64" s="158"/>
      <c r="AE64" s="158"/>
      <c r="AG64" s="200"/>
      <c r="AH64" s="158"/>
      <c r="AI64" s="158"/>
      <c r="AK64" s="200"/>
      <c r="AL64" s="158"/>
      <c r="AM64" s="158"/>
      <c r="AO64" s="200"/>
      <c r="AP64" s="158"/>
      <c r="AQ64" s="158"/>
      <c r="AS64" s="200"/>
      <c r="AT64" s="158"/>
      <c r="AU64" s="158"/>
    </row>
    <row r="65" spans="2:47" x14ac:dyDescent="0.25">
      <c r="B65" s="182"/>
      <c r="C65" s="183"/>
      <c r="D65" s="184"/>
      <c r="E65" s="379"/>
      <c r="F65" s="186"/>
      <c r="G65" s="186"/>
      <c r="I65" s="379"/>
      <c r="J65" s="186"/>
      <c r="K65" s="186"/>
      <c r="M65" s="379"/>
      <c r="N65" s="186"/>
      <c r="O65" s="186"/>
      <c r="Q65" s="379"/>
      <c r="R65" s="186"/>
      <c r="S65" s="186"/>
      <c r="U65" s="379"/>
      <c r="V65" s="186"/>
      <c r="W65" s="186"/>
      <c r="Y65" s="379"/>
      <c r="Z65" s="186"/>
      <c r="AA65" s="186"/>
      <c r="AC65" s="379"/>
      <c r="AD65" s="186"/>
      <c r="AE65" s="186"/>
      <c r="AG65" s="379"/>
      <c r="AH65" s="186"/>
      <c r="AI65" s="186"/>
      <c r="AK65" s="379"/>
      <c r="AL65" s="186"/>
      <c r="AM65" s="186"/>
      <c r="AO65" s="379"/>
      <c r="AP65" s="186"/>
      <c r="AQ65" s="186"/>
      <c r="AS65" s="379"/>
      <c r="AT65" s="186"/>
      <c r="AU65" s="186"/>
    </row>
    <row r="67" spans="2:47" x14ac:dyDescent="0.25">
      <c r="B67" s="454" t="str">
        <f>+B1</f>
        <v>3.2.3.0.0 Entidades Paraestatales Empresariales Financieras No Monetarias Con Participacion Estatal Mayoritaria</v>
      </c>
      <c r="C67" s="455"/>
      <c r="D67" s="455"/>
      <c r="E67" s="455"/>
      <c r="F67" s="455"/>
      <c r="G67" s="456"/>
    </row>
    <row r="68" spans="2:47" x14ac:dyDescent="0.25">
      <c r="B68" s="400" t="s">
        <v>176</v>
      </c>
      <c r="C68" s="401"/>
      <c r="D68" s="401"/>
      <c r="E68" s="401"/>
      <c r="F68" s="401"/>
      <c r="G68" s="402"/>
    </row>
    <row r="69" spans="2:47" x14ac:dyDescent="0.25">
      <c r="B69" s="403" t="s">
        <v>205</v>
      </c>
      <c r="C69" s="401"/>
      <c r="D69" s="401"/>
      <c r="E69" s="401"/>
      <c r="F69" s="401"/>
      <c r="G69" s="404"/>
      <c r="I69" s="405" t="str">
        <f t="shared" ref="I69" si="121">+I3</f>
        <v>Descentralizado 1</v>
      </c>
      <c r="J69" s="406"/>
      <c r="K69" s="407"/>
      <c r="M69" s="405" t="str">
        <f t="shared" ref="M69" si="122">+M3</f>
        <v>Descentralizado 2</v>
      </c>
      <c r="N69" s="406"/>
      <c r="O69" s="407"/>
      <c r="Q69" s="405" t="str">
        <f t="shared" ref="Q69" si="123">+Q3</f>
        <v>Descentralizado 3</v>
      </c>
      <c r="R69" s="406"/>
      <c r="S69" s="407"/>
      <c r="U69" s="405" t="str">
        <f t="shared" ref="U69" si="124">+U3</f>
        <v>Descentralizado 4</v>
      </c>
      <c r="V69" s="406"/>
      <c r="W69" s="407"/>
      <c r="Y69" s="405" t="str">
        <f t="shared" ref="Y69" si="125">+Y3</f>
        <v>Descentralizado 5</v>
      </c>
      <c r="Z69" s="406"/>
      <c r="AA69" s="407"/>
      <c r="AC69" s="405" t="str">
        <f>+AC3</f>
        <v>Descentralizado 6</v>
      </c>
      <c r="AD69" s="406"/>
      <c r="AE69" s="407"/>
      <c r="AG69" s="405" t="str">
        <f>+AG3</f>
        <v>Descentralizado 7</v>
      </c>
      <c r="AH69" s="406"/>
      <c r="AI69" s="407"/>
      <c r="AK69" s="405" t="str">
        <f>+AK3</f>
        <v>Descentralizado 8</v>
      </c>
      <c r="AL69" s="406"/>
      <c r="AM69" s="407"/>
      <c r="AO69" s="405" t="str">
        <f>+AO3</f>
        <v>Descentralizado 9</v>
      </c>
      <c r="AP69" s="406"/>
      <c r="AQ69" s="407"/>
      <c r="AS69" s="405" t="str">
        <f>+AS3</f>
        <v>Descentralizado 10</v>
      </c>
      <c r="AT69" s="406"/>
      <c r="AU69" s="407"/>
    </row>
    <row r="70" spans="2:47" x14ac:dyDescent="0.25">
      <c r="B70" s="133"/>
      <c r="C70" s="134"/>
      <c r="D70" s="135"/>
      <c r="E70" s="188">
        <v>2020</v>
      </c>
      <c r="F70" s="137">
        <v>2019</v>
      </c>
      <c r="G70" s="137">
        <v>2018</v>
      </c>
      <c r="I70" s="188">
        <v>2020</v>
      </c>
      <c r="J70" s="137">
        <v>2019</v>
      </c>
      <c r="K70" s="137">
        <v>2018</v>
      </c>
      <c r="M70" s="188">
        <v>2020</v>
      </c>
      <c r="N70" s="137">
        <v>2019</v>
      </c>
      <c r="O70" s="137">
        <v>2018</v>
      </c>
      <c r="Q70" s="188">
        <v>2020</v>
      </c>
      <c r="R70" s="137">
        <v>2019</v>
      </c>
      <c r="S70" s="137">
        <v>2018</v>
      </c>
      <c r="U70" s="188">
        <v>2020</v>
      </c>
      <c r="V70" s="137">
        <v>2019</v>
      </c>
      <c r="W70" s="137">
        <v>2018</v>
      </c>
      <c r="Y70" s="188">
        <v>2020</v>
      </c>
      <c r="Z70" s="137">
        <v>2019</v>
      </c>
      <c r="AA70" s="137">
        <v>2018</v>
      </c>
      <c r="AC70" s="188">
        <v>2020</v>
      </c>
      <c r="AD70" s="137">
        <v>2019</v>
      </c>
      <c r="AE70" s="137">
        <v>2018</v>
      </c>
      <c r="AG70" s="188">
        <v>2020</v>
      </c>
      <c r="AH70" s="137">
        <v>2019</v>
      </c>
      <c r="AI70" s="137">
        <v>2018</v>
      </c>
      <c r="AK70" s="188">
        <v>2020</v>
      </c>
      <c r="AL70" s="137">
        <v>2019</v>
      </c>
      <c r="AM70" s="137">
        <v>2018</v>
      </c>
      <c r="AO70" s="188">
        <v>2020</v>
      </c>
      <c r="AP70" s="137">
        <v>2019</v>
      </c>
      <c r="AQ70" s="137">
        <v>2018</v>
      </c>
      <c r="AS70" s="188">
        <v>2020</v>
      </c>
      <c r="AT70" s="137">
        <v>2019</v>
      </c>
      <c r="AU70" s="137">
        <v>2018</v>
      </c>
    </row>
    <row r="71" spans="2:47" x14ac:dyDescent="0.25">
      <c r="B71" s="139"/>
      <c r="C71" s="145" t="s">
        <v>1</v>
      </c>
      <c r="D71" s="189"/>
      <c r="E71" s="356"/>
      <c r="F71" s="191"/>
      <c r="G71" s="192"/>
      <c r="I71" s="356"/>
      <c r="J71" s="191"/>
      <c r="K71" s="192"/>
      <c r="M71" s="356"/>
      <c r="N71" s="191"/>
      <c r="O71" s="192"/>
      <c r="Q71" s="356"/>
      <c r="R71" s="191"/>
      <c r="S71" s="192"/>
      <c r="U71" s="356"/>
      <c r="V71" s="191"/>
      <c r="W71" s="192"/>
      <c r="Y71" s="356"/>
      <c r="Z71" s="191"/>
      <c r="AA71" s="192"/>
      <c r="AC71" s="356"/>
      <c r="AD71" s="191"/>
      <c r="AE71" s="192"/>
      <c r="AG71" s="356"/>
      <c r="AH71" s="191"/>
      <c r="AI71" s="192"/>
      <c r="AK71" s="356"/>
      <c r="AL71" s="191"/>
      <c r="AM71" s="192"/>
      <c r="AO71" s="356"/>
      <c r="AP71" s="191"/>
      <c r="AQ71" s="192"/>
      <c r="AS71" s="356"/>
      <c r="AT71" s="191"/>
      <c r="AU71" s="192"/>
    </row>
    <row r="72" spans="2:47" x14ac:dyDescent="0.25">
      <c r="B72" s="139"/>
      <c r="C72" s="193"/>
      <c r="D72" s="194"/>
      <c r="E72" s="202"/>
      <c r="F72" s="196"/>
      <c r="G72" s="192"/>
      <c r="I72" s="202"/>
      <c r="J72" s="196"/>
      <c r="K72" s="192"/>
      <c r="M72" s="202"/>
      <c r="N72" s="196"/>
      <c r="O72" s="192"/>
      <c r="Q72" s="202"/>
      <c r="R72" s="196"/>
      <c r="S72" s="192"/>
      <c r="U72" s="202"/>
      <c r="V72" s="196"/>
      <c r="W72" s="192"/>
      <c r="Y72" s="202"/>
      <c r="Z72" s="196"/>
      <c r="AA72" s="192"/>
      <c r="AC72" s="202"/>
      <c r="AD72" s="196"/>
      <c r="AE72" s="192"/>
      <c r="AG72" s="202"/>
      <c r="AH72" s="196"/>
      <c r="AI72" s="192"/>
      <c r="AK72" s="202"/>
      <c r="AL72" s="196"/>
      <c r="AM72" s="192"/>
      <c r="AO72" s="202"/>
      <c r="AP72" s="196"/>
      <c r="AQ72" s="192"/>
      <c r="AS72" s="202"/>
      <c r="AT72" s="196"/>
      <c r="AU72" s="192"/>
    </row>
    <row r="73" spans="2:47" x14ac:dyDescent="0.25">
      <c r="B73" s="139"/>
      <c r="C73" s="145" t="s">
        <v>3</v>
      </c>
      <c r="D73" s="198"/>
      <c r="E73" s="202"/>
      <c r="F73" s="196"/>
      <c r="G73" s="192"/>
      <c r="I73" s="202"/>
      <c r="J73" s="196"/>
      <c r="K73" s="192"/>
      <c r="M73" s="202"/>
      <c r="N73" s="196"/>
      <c r="O73" s="192"/>
      <c r="Q73" s="202"/>
      <c r="R73" s="196"/>
      <c r="S73" s="192"/>
      <c r="U73" s="202"/>
      <c r="V73" s="196"/>
      <c r="W73" s="192"/>
      <c r="Y73" s="202"/>
      <c r="Z73" s="196"/>
      <c r="AA73" s="192"/>
      <c r="AC73" s="202"/>
      <c r="AD73" s="196"/>
      <c r="AE73" s="192"/>
      <c r="AG73" s="202"/>
      <c r="AH73" s="196"/>
      <c r="AI73" s="192"/>
      <c r="AK73" s="202"/>
      <c r="AL73" s="196"/>
      <c r="AM73" s="192"/>
      <c r="AO73" s="202"/>
      <c r="AP73" s="196"/>
      <c r="AQ73" s="192"/>
      <c r="AS73" s="202"/>
      <c r="AT73" s="196"/>
      <c r="AU73" s="192"/>
    </row>
    <row r="74" spans="2:47" x14ac:dyDescent="0.25">
      <c r="B74" s="139">
        <v>1110</v>
      </c>
      <c r="C74" s="193"/>
      <c r="D74" s="199" t="s">
        <v>5</v>
      </c>
      <c r="E74" s="200">
        <f t="shared" ref="E74:G80" si="126">+I74+M74+Q74+U74+Y74+AC74+AG74+AK74+AO74+AS74</f>
        <v>0</v>
      </c>
      <c r="F74" s="158">
        <f t="shared" si="126"/>
        <v>0</v>
      </c>
      <c r="G74" s="200">
        <f t="shared" si="126"/>
        <v>0</v>
      </c>
      <c r="I74" s="200">
        <v>0</v>
      </c>
      <c r="J74" s="158">
        <v>0</v>
      </c>
      <c r="K74" s="200">
        <v>0</v>
      </c>
      <c r="M74" s="200">
        <v>0</v>
      </c>
      <c r="N74" s="158">
        <v>0</v>
      </c>
      <c r="O74" s="200">
        <v>0</v>
      </c>
      <c r="Q74" s="200">
        <v>0</v>
      </c>
      <c r="R74" s="158">
        <v>0</v>
      </c>
      <c r="S74" s="200">
        <v>0</v>
      </c>
      <c r="U74" s="200">
        <v>0</v>
      </c>
      <c r="V74" s="158">
        <v>0</v>
      </c>
      <c r="W74" s="200">
        <v>0</v>
      </c>
      <c r="Y74" s="200">
        <v>0</v>
      </c>
      <c r="Z74" s="158">
        <v>0</v>
      </c>
      <c r="AA74" s="200">
        <v>0</v>
      </c>
      <c r="AC74" s="200">
        <v>0</v>
      </c>
      <c r="AD74" s="158">
        <v>0</v>
      </c>
      <c r="AE74" s="200">
        <v>0</v>
      </c>
      <c r="AG74" s="200">
        <v>0</v>
      </c>
      <c r="AH74" s="158">
        <v>0</v>
      </c>
      <c r="AI74" s="200">
        <v>0</v>
      </c>
      <c r="AK74" s="200">
        <v>0</v>
      </c>
      <c r="AL74" s="158">
        <v>0</v>
      </c>
      <c r="AM74" s="200">
        <v>0</v>
      </c>
      <c r="AO74" s="200">
        <v>0</v>
      </c>
      <c r="AP74" s="158">
        <v>0</v>
      </c>
      <c r="AQ74" s="200">
        <v>0</v>
      </c>
      <c r="AS74" s="200">
        <v>0</v>
      </c>
      <c r="AT74" s="158">
        <v>0</v>
      </c>
      <c r="AU74" s="200">
        <v>0</v>
      </c>
    </row>
    <row r="75" spans="2:47" x14ac:dyDescent="0.25">
      <c r="B75" s="139">
        <v>1120</v>
      </c>
      <c r="C75" s="193"/>
      <c r="D75" s="199" t="s">
        <v>7</v>
      </c>
      <c r="E75" s="200">
        <f t="shared" si="126"/>
        <v>0</v>
      </c>
      <c r="F75" s="158">
        <f t="shared" si="126"/>
        <v>0</v>
      </c>
      <c r="G75" s="200">
        <f t="shared" si="126"/>
        <v>0</v>
      </c>
      <c r="I75" s="200">
        <v>0</v>
      </c>
      <c r="J75" s="158">
        <v>0</v>
      </c>
      <c r="K75" s="200">
        <v>0</v>
      </c>
      <c r="M75" s="200">
        <v>0</v>
      </c>
      <c r="N75" s="158">
        <v>0</v>
      </c>
      <c r="O75" s="200">
        <v>0</v>
      </c>
      <c r="Q75" s="200">
        <v>0</v>
      </c>
      <c r="R75" s="158">
        <v>0</v>
      </c>
      <c r="S75" s="200">
        <v>0</v>
      </c>
      <c r="U75" s="200">
        <v>0</v>
      </c>
      <c r="V75" s="158">
        <v>0</v>
      </c>
      <c r="W75" s="200">
        <v>0</v>
      </c>
      <c r="Y75" s="200">
        <v>0</v>
      </c>
      <c r="Z75" s="158">
        <v>0</v>
      </c>
      <c r="AA75" s="200">
        <v>0</v>
      </c>
      <c r="AC75" s="200">
        <v>0</v>
      </c>
      <c r="AD75" s="158">
        <v>0</v>
      </c>
      <c r="AE75" s="200">
        <v>0</v>
      </c>
      <c r="AG75" s="200">
        <v>0</v>
      </c>
      <c r="AH75" s="158">
        <v>0</v>
      </c>
      <c r="AI75" s="200">
        <v>0</v>
      </c>
      <c r="AK75" s="200">
        <v>0</v>
      </c>
      <c r="AL75" s="158">
        <v>0</v>
      </c>
      <c r="AM75" s="200">
        <v>0</v>
      </c>
      <c r="AO75" s="200">
        <v>0</v>
      </c>
      <c r="AP75" s="158">
        <v>0</v>
      </c>
      <c r="AQ75" s="200">
        <v>0</v>
      </c>
      <c r="AS75" s="200">
        <v>0</v>
      </c>
      <c r="AT75" s="158">
        <v>0</v>
      </c>
      <c r="AU75" s="200">
        <v>0</v>
      </c>
    </row>
    <row r="76" spans="2:47" x14ac:dyDescent="0.25">
      <c r="B76" s="139">
        <v>1130</v>
      </c>
      <c r="C76" s="193"/>
      <c r="D76" s="199" t="s">
        <v>9</v>
      </c>
      <c r="E76" s="200">
        <f t="shared" si="126"/>
        <v>0</v>
      </c>
      <c r="F76" s="158">
        <f t="shared" si="126"/>
        <v>0</v>
      </c>
      <c r="G76" s="200">
        <f t="shared" si="126"/>
        <v>0</v>
      </c>
      <c r="I76" s="200">
        <v>0</v>
      </c>
      <c r="J76" s="158">
        <v>0</v>
      </c>
      <c r="K76" s="200">
        <v>0</v>
      </c>
      <c r="M76" s="200">
        <v>0</v>
      </c>
      <c r="N76" s="158">
        <v>0</v>
      </c>
      <c r="O76" s="200">
        <v>0</v>
      </c>
      <c r="Q76" s="200">
        <v>0</v>
      </c>
      <c r="R76" s="158">
        <v>0</v>
      </c>
      <c r="S76" s="200">
        <v>0</v>
      </c>
      <c r="U76" s="200">
        <v>0</v>
      </c>
      <c r="V76" s="158">
        <v>0</v>
      </c>
      <c r="W76" s="200">
        <v>0</v>
      </c>
      <c r="Y76" s="200">
        <v>0</v>
      </c>
      <c r="Z76" s="158">
        <v>0</v>
      </c>
      <c r="AA76" s="200">
        <v>0</v>
      </c>
      <c r="AC76" s="200">
        <v>0</v>
      </c>
      <c r="AD76" s="158">
        <v>0</v>
      </c>
      <c r="AE76" s="200">
        <v>0</v>
      </c>
      <c r="AG76" s="200">
        <v>0</v>
      </c>
      <c r="AH76" s="158">
        <v>0</v>
      </c>
      <c r="AI76" s="200">
        <v>0</v>
      </c>
      <c r="AK76" s="200">
        <v>0</v>
      </c>
      <c r="AL76" s="158">
        <v>0</v>
      </c>
      <c r="AM76" s="200">
        <v>0</v>
      </c>
      <c r="AO76" s="200">
        <v>0</v>
      </c>
      <c r="AP76" s="158">
        <v>0</v>
      </c>
      <c r="AQ76" s="200">
        <v>0</v>
      </c>
      <c r="AS76" s="200">
        <v>0</v>
      </c>
      <c r="AT76" s="158">
        <v>0</v>
      </c>
      <c r="AU76" s="200">
        <v>0</v>
      </c>
    </row>
    <row r="77" spans="2:47" x14ac:dyDescent="0.25">
      <c r="B77" s="139">
        <v>1140</v>
      </c>
      <c r="C77" s="193"/>
      <c r="D77" s="199" t="s">
        <v>11</v>
      </c>
      <c r="E77" s="200">
        <f t="shared" si="126"/>
        <v>0</v>
      </c>
      <c r="F77" s="158">
        <f t="shared" si="126"/>
        <v>0</v>
      </c>
      <c r="G77" s="200">
        <f t="shared" si="126"/>
        <v>0</v>
      </c>
      <c r="I77" s="200">
        <v>0</v>
      </c>
      <c r="J77" s="158">
        <v>0</v>
      </c>
      <c r="K77" s="200">
        <v>0</v>
      </c>
      <c r="M77" s="200">
        <v>0</v>
      </c>
      <c r="N77" s="158">
        <v>0</v>
      </c>
      <c r="O77" s="200">
        <v>0</v>
      </c>
      <c r="Q77" s="200">
        <v>0</v>
      </c>
      <c r="R77" s="158">
        <v>0</v>
      </c>
      <c r="S77" s="200">
        <v>0</v>
      </c>
      <c r="U77" s="200">
        <v>0</v>
      </c>
      <c r="V77" s="158">
        <v>0</v>
      </c>
      <c r="W77" s="200">
        <v>0</v>
      </c>
      <c r="Y77" s="200">
        <v>0</v>
      </c>
      <c r="Z77" s="158">
        <v>0</v>
      </c>
      <c r="AA77" s="200">
        <v>0</v>
      </c>
      <c r="AC77" s="200">
        <v>0</v>
      </c>
      <c r="AD77" s="158">
        <v>0</v>
      </c>
      <c r="AE77" s="200">
        <v>0</v>
      </c>
      <c r="AG77" s="200">
        <v>0</v>
      </c>
      <c r="AH77" s="158">
        <v>0</v>
      </c>
      <c r="AI77" s="200">
        <v>0</v>
      </c>
      <c r="AK77" s="200">
        <v>0</v>
      </c>
      <c r="AL77" s="158">
        <v>0</v>
      </c>
      <c r="AM77" s="200">
        <v>0</v>
      </c>
      <c r="AO77" s="200">
        <v>0</v>
      </c>
      <c r="AP77" s="158">
        <v>0</v>
      </c>
      <c r="AQ77" s="200">
        <v>0</v>
      </c>
      <c r="AS77" s="200">
        <v>0</v>
      </c>
      <c r="AT77" s="158">
        <v>0</v>
      </c>
      <c r="AU77" s="200">
        <v>0</v>
      </c>
    </row>
    <row r="78" spans="2:47" x14ac:dyDescent="0.25">
      <c r="B78" s="139">
        <v>1150</v>
      </c>
      <c r="C78" s="193"/>
      <c r="D78" s="199" t="s">
        <v>13</v>
      </c>
      <c r="E78" s="200">
        <f t="shared" si="126"/>
        <v>0</v>
      </c>
      <c r="F78" s="158">
        <f t="shared" si="126"/>
        <v>0</v>
      </c>
      <c r="G78" s="200">
        <f t="shared" si="126"/>
        <v>0</v>
      </c>
      <c r="I78" s="200">
        <v>0</v>
      </c>
      <c r="J78" s="158">
        <v>0</v>
      </c>
      <c r="K78" s="200">
        <v>0</v>
      </c>
      <c r="M78" s="200">
        <v>0</v>
      </c>
      <c r="N78" s="158">
        <v>0</v>
      </c>
      <c r="O78" s="200">
        <v>0</v>
      </c>
      <c r="Q78" s="200">
        <v>0</v>
      </c>
      <c r="R78" s="158">
        <v>0</v>
      </c>
      <c r="S78" s="200">
        <v>0</v>
      </c>
      <c r="U78" s="200">
        <v>0</v>
      </c>
      <c r="V78" s="158">
        <v>0</v>
      </c>
      <c r="W78" s="200">
        <v>0</v>
      </c>
      <c r="Y78" s="200">
        <v>0</v>
      </c>
      <c r="Z78" s="158">
        <v>0</v>
      </c>
      <c r="AA78" s="200">
        <v>0</v>
      </c>
      <c r="AC78" s="200">
        <v>0</v>
      </c>
      <c r="AD78" s="158">
        <v>0</v>
      </c>
      <c r="AE78" s="200">
        <v>0</v>
      </c>
      <c r="AG78" s="200">
        <v>0</v>
      </c>
      <c r="AH78" s="158">
        <v>0</v>
      </c>
      <c r="AI78" s="200">
        <v>0</v>
      </c>
      <c r="AK78" s="200">
        <v>0</v>
      </c>
      <c r="AL78" s="158">
        <v>0</v>
      </c>
      <c r="AM78" s="200">
        <v>0</v>
      </c>
      <c r="AO78" s="200">
        <v>0</v>
      </c>
      <c r="AP78" s="158">
        <v>0</v>
      </c>
      <c r="AQ78" s="200">
        <v>0</v>
      </c>
      <c r="AS78" s="200">
        <v>0</v>
      </c>
      <c r="AT78" s="158">
        <v>0</v>
      </c>
      <c r="AU78" s="200">
        <v>0</v>
      </c>
    </row>
    <row r="79" spans="2:47" x14ac:dyDescent="0.25">
      <c r="B79" s="139">
        <v>1160</v>
      </c>
      <c r="C79" s="193"/>
      <c r="D79" s="199" t="s">
        <v>15</v>
      </c>
      <c r="E79" s="200">
        <f t="shared" si="126"/>
        <v>0</v>
      </c>
      <c r="F79" s="158">
        <f t="shared" si="126"/>
        <v>0</v>
      </c>
      <c r="G79" s="200">
        <f t="shared" si="126"/>
        <v>0</v>
      </c>
      <c r="I79" s="200">
        <v>0</v>
      </c>
      <c r="J79" s="158">
        <v>0</v>
      </c>
      <c r="K79" s="200">
        <v>0</v>
      </c>
      <c r="M79" s="200">
        <v>0</v>
      </c>
      <c r="N79" s="158">
        <v>0</v>
      </c>
      <c r="O79" s="200">
        <v>0</v>
      </c>
      <c r="Q79" s="200">
        <v>0</v>
      </c>
      <c r="R79" s="158">
        <v>0</v>
      </c>
      <c r="S79" s="200">
        <v>0</v>
      </c>
      <c r="U79" s="200">
        <v>0</v>
      </c>
      <c r="V79" s="158">
        <v>0</v>
      </c>
      <c r="W79" s="200">
        <v>0</v>
      </c>
      <c r="Y79" s="200">
        <v>0</v>
      </c>
      <c r="Z79" s="158">
        <v>0</v>
      </c>
      <c r="AA79" s="200">
        <v>0</v>
      </c>
      <c r="AC79" s="200">
        <v>0</v>
      </c>
      <c r="AD79" s="158">
        <v>0</v>
      </c>
      <c r="AE79" s="200">
        <v>0</v>
      </c>
      <c r="AG79" s="200">
        <v>0</v>
      </c>
      <c r="AH79" s="158">
        <v>0</v>
      </c>
      <c r="AI79" s="200">
        <v>0</v>
      </c>
      <c r="AK79" s="200">
        <v>0</v>
      </c>
      <c r="AL79" s="158">
        <v>0</v>
      </c>
      <c r="AM79" s="200">
        <v>0</v>
      </c>
      <c r="AO79" s="200">
        <v>0</v>
      </c>
      <c r="AP79" s="158">
        <v>0</v>
      </c>
      <c r="AQ79" s="200">
        <v>0</v>
      </c>
      <c r="AS79" s="200">
        <v>0</v>
      </c>
      <c r="AT79" s="158">
        <v>0</v>
      </c>
      <c r="AU79" s="200">
        <v>0</v>
      </c>
    </row>
    <row r="80" spans="2:47" x14ac:dyDescent="0.25">
      <c r="B80" s="139">
        <v>1190</v>
      </c>
      <c r="C80" s="193"/>
      <c r="D80" s="199" t="s">
        <v>17</v>
      </c>
      <c r="E80" s="200">
        <f t="shared" si="126"/>
        <v>0</v>
      </c>
      <c r="F80" s="158">
        <f t="shared" si="126"/>
        <v>0</v>
      </c>
      <c r="G80" s="200">
        <f t="shared" si="126"/>
        <v>0</v>
      </c>
      <c r="I80" s="200">
        <v>0</v>
      </c>
      <c r="J80" s="158">
        <v>0</v>
      </c>
      <c r="K80" s="200">
        <v>0</v>
      </c>
      <c r="M80" s="200">
        <v>0</v>
      </c>
      <c r="N80" s="158">
        <v>0</v>
      </c>
      <c r="O80" s="200">
        <v>0</v>
      </c>
      <c r="Q80" s="200">
        <v>0</v>
      </c>
      <c r="R80" s="158">
        <v>0</v>
      </c>
      <c r="S80" s="200">
        <v>0</v>
      </c>
      <c r="U80" s="200">
        <v>0</v>
      </c>
      <c r="V80" s="158">
        <v>0</v>
      </c>
      <c r="W80" s="200">
        <v>0</v>
      </c>
      <c r="Y80" s="200">
        <v>0</v>
      </c>
      <c r="Z80" s="158">
        <v>0</v>
      </c>
      <c r="AA80" s="200">
        <v>0</v>
      </c>
      <c r="AC80" s="200">
        <v>0</v>
      </c>
      <c r="AD80" s="158">
        <v>0</v>
      </c>
      <c r="AE80" s="200">
        <v>0</v>
      </c>
      <c r="AG80" s="200">
        <v>0</v>
      </c>
      <c r="AH80" s="158">
        <v>0</v>
      </c>
      <c r="AI80" s="200">
        <v>0</v>
      </c>
      <c r="AK80" s="200">
        <v>0</v>
      </c>
      <c r="AL80" s="158">
        <v>0</v>
      </c>
      <c r="AM80" s="200">
        <v>0</v>
      </c>
      <c r="AO80" s="200">
        <v>0</v>
      </c>
      <c r="AP80" s="158">
        <v>0</v>
      </c>
      <c r="AQ80" s="200">
        <v>0</v>
      </c>
      <c r="AS80" s="200">
        <v>0</v>
      </c>
      <c r="AT80" s="158">
        <v>0</v>
      </c>
      <c r="AU80" s="200">
        <v>0</v>
      </c>
    </row>
    <row r="81" spans="2:47" x14ac:dyDescent="0.25">
      <c r="B81" s="139"/>
      <c r="C81" s="193"/>
      <c r="D81" s="199"/>
      <c r="E81" s="200"/>
      <c r="F81" s="158"/>
      <c r="G81" s="200"/>
      <c r="I81" s="200"/>
      <c r="J81" s="158"/>
      <c r="K81" s="200"/>
      <c r="M81" s="200"/>
      <c r="N81" s="158"/>
      <c r="O81" s="200"/>
      <c r="Q81" s="200"/>
      <c r="R81" s="158"/>
      <c r="S81" s="200"/>
      <c r="U81" s="200"/>
      <c r="V81" s="158"/>
      <c r="W81" s="200"/>
      <c r="Y81" s="200"/>
      <c r="Z81" s="158"/>
      <c r="AA81" s="200"/>
      <c r="AC81" s="200"/>
      <c r="AD81" s="158"/>
      <c r="AE81" s="200"/>
      <c r="AG81" s="200"/>
      <c r="AH81" s="158"/>
      <c r="AI81" s="200"/>
      <c r="AK81" s="200"/>
      <c r="AL81" s="158"/>
      <c r="AM81" s="200"/>
      <c r="AO81" s="200"/>
      <c r="AP81" s="158"/>
      <c r="AQ81" s="200"/>
      <c r="AS81" s="200"/>
      <c r="AT81" s="158"/>
      <c r="AU81" s="200"/>
    </row>
    <row r="82" spans="2:47" x14ac:dyDescent="0.25">
      <c r="B82" s="139">
        <v>1100</v>
      </c>
      <c r="C82" s="193"/>
      <c r="D82" s="201" t="s">
        <v>20</v>
      </c>
      <c r="E82" s="203">
        <f>SUM(E74:E80)</f>
        <v>0</v>
      </c>
      <c r="F82" s="176">
        <f>SUM(F74:F80)</f>
        <v>0</v>
      </c>
      <c r="G82" s="203">
        <f>SUM(G74:G80)</f>
        <v>0</v>
      </c>
      <c r="I82" s="203">
        <f t="shared" ref="I82:K82" si="127">SUM(I74:I80)</f>
        <v>0</v>
      </c>
      <c r="J82" s="176">
        <f t="shared" si="127"/>
        <v>0</v>
      </c>
      <c r="K82" s="203">
        <f t="shared" si="127"/>
        <v>0</v>
      </c>
      <c r="M82" s="203">
        <f t="shared" ref="M82:O82" si="128">SUM(M74:M80)</f>
        <v>0</v>
      </c>
      <c r="N82" s="176">
        <f t="shared" si="128"/>
        <v>0</v>
      </c>
      <c r="O82" s="203">
        <f t="shared" si="128"/>
        <v>0</v>
      </c>
      <c r="Q82" s="203">
        <f t="shared" ref="Q82:S82" si="129">SUM(Q74:Q80)</f>
        <v>0</v>
      </c>
      <c r="R82" s="176">
        <f t="shared" si="129"/>
        <v>0</v>
      </c>
      <c r="S82" s="203">
        <f t="shared" si="129"/>
        <v>0</v>
      </c>
      <c r="U82" s="203">
        <f t="shared" ref="U82:W82" si="130">SUM(U74:U80)</f>
        <v>0</v>
      </c>
      <c r="V82" s="176">
        <f t="shared" si="130"/>
        <v>0</v>
      </c>
      <c r="W82" s="203">
        <f t="shared" si="130"/>
        <v>0</v>
      </c>
      <c r="Y82" s="203">
        <f t="shared" ref="Y82:AA82" si="131">SUM(Y74:Y80)</f>
        <v>0</v>
      </c>
      <c r="Z82" s="176">
        <f t="shared" si="131"/>
        <v>0</v>
      </c>
      <c r="AA82" s="203">
        <f t="shared" si="131"/>
        <v>0</v>
      </c>
      <c r="AC82" s="203">
        <f t="shared" ref="AC82:AE82" si="132">SUM(AC74:AC80)</f>
        <v>0</v>
      </c>
      <c r="AD82" s="176">
        <f t="shared" si="132"/>
        <v>0</v>
      </c>
      <c r="AE82" s="203">
        <f t="shared" si="132"/>
        <v>0</v>
      </c>
      <c r="AG82" s="203">
        <f t="shared" ref="AG82:AI82" si="133">SUM(AG74:AG80)</f>
        <v>0</v>
      </c>
      <c r="AH82" s="176">
        <f t="shared" si="133"/>
        <v>0</v>
      </c>
      <c r="AI82" s="203">
        <f t="shared" si="133"/>
        <v>0</v>
      </c>
      <c r="AK82" s="203">
        <f t="shared" ref="AK82:AM82" si="134">SUM(AK74:AK80)</f>
        <v>0</v>
      </c>
      <c r="AL82" s="176">
        <f t="shared" si="134"/>
        <v>0</v>
      </c>
      <c r="AM82" s="203">
        <f t="shared" si="134"/>
        <v>0</v>
      </c>
      <c r="AO82" s="203">
        <f t="shared" ref="AO82:AQ82" si="135">SUM(AO74:AO80)</f>
        <v>0</v>
      </c>
      <c r="AP82" s="176">
        <f t="shared" si="135"/>
        <v>0</v>
      </c>
      <c r="AQ82" s="203">
        <f t="shared" si="135"/>
        <v>0</v>
      </c>
      <c r="AS82" s="203">
        <f t="shared" ref="AS82:AU82" si="136">SUM(AS74:AS80)</f>
        <v>0</v>
      </c>
      <c r="AT82" s="176">
        <f t="shared" si="136"/>
        <v>0</v>
      </c>
      <c r="AU82" s="203">
        <f t="shared" si="136"/>
        <v>0</v>
      </c>
    </row>
    <row r="83" spans="2:47" x14ac:dyDescent="0.25">
      <c r="B83" s="139"/>
      <c r="C83" s="193"/>
      <c r="D83" s="194"/>
      <c r="E83" s="202"/>
      <c r="F83" s="196"/>
      <c r="G83" s="202"/>
      <c r="I83" s="202"/>
      <c r="J83" s="196"/>
      <c r="K83" s="202"/>
      <c r="M83" s="202"/>
      <c r="N83" s="196"/>
      <c r="O83" s="202"/>
      <c r="Q83" s="202"/>
      <c r="R83" s="196"/>
      <c r="S83" s="202"/>
      <c r="U83" s="202"/>
      <c r="V83" s="196"/>
      <c r="W83" s="202"/>
      <c r="Y83" s="202"/>
      <c r="Z83" s="196"/>
      <c r="AA83" s="202"/>
      <c r="AC83" s="202"/>
      <c r="AD83" s="196"/>
      <c r="AE83" s="202"/>
      <c r="AG83" s="202"/>
      <c r="AH83" s="196"/>
      <c r="AI83" s="202"/>
      <c r="AK83" s="202"/>
      <c r="AL83" s="196"/>
      <c r="AM83" s="202"/>
      <c r="AO83" s="202"/>
      <c r="AP83" s="196"/>
      <c r="AQ83" s="202"/>
      <c r="AS83" s="202"/>
      <c r="AT83" s="196"/>
      <c r="AU83" s="202"/>
    </row>
    <row r="84" spans="2:47" x14ac:dyDescent="0.25">
      <c r="B84" s="139"/>
      <c r="C84" s="145" t="s">
        <v>22</v>
      </c>
      <c r="D84" s="198"/>
      <c r="E84" s="202"/>
      <c r="F84" s="196"/>
      <c r="G84" s="202"/>
      <c r="I84" s="202"/>
      <c r="J84" s="196"/>
      <c r="K84" s="202"/>
      <c r="M84" s="202"/>
      <c r="N84" s="196"/>
      <c r="O84" s="202"/>
      <c r="Q84" s="202"/>
      <c r="R84" s="196"/>
      <c r="S84" s="202"/>
      <c r="U84" s="202"/>
      <c r="V84" s="196"/>
      <c r="W84" s="202"/>
      <c r="Y84" s="202"/>
      <c r="Z84" s="196"/>
      <c r="AA84" s="202"/>
      <c r="AC84" s="202"/>
      <c r="AD84" s="196"/>
      <c r="AE84" s="202"/>
      <c r="AG84" s="202"/>
      <c r="AH84" s="196"/>
      <c r="AI84" s="202"/>
      <c r="AK84" s="202"/>
      <c r="AL84" s="196"/>
      <c r="AM84" s="202"/>
      <c r="AO84" s="202"/>
      <c r="AP84" s="196"/>
      <c r="AQ84" s="202"/>
      <c r="AS84" s="202"/>
      <c r="AT84" s="196"/>
      <c r="AU84" s="202"/>
    </row>
    <row r="85" spans="2:47" x14ac:dyDescent="0.25">
      <c r="B85" s="139">
        <v>1210</v>
      </c>
      <c r="C85" s="193"/>
      <c r="D85" s="199" t="s">
        <v>23</v>
      </c>
      <c r="E85" s="200">
        <f t="shared" ref="E85:G93" si="137">+I85+M85+Q85+U85+Y85+AC85+AG85+AK85+AO85+AS85</f>
        <v>0</v>
      </c>
      <c r="F85" s="158">
        <f t="shared" si="137"/>
        <v>0</v>
      </c>
      <c r="G85" s="200">
        <f t="shared" si="137"/>
        <v>0</v>
      </c>
      <c r="I85" s="200">
        <v>0</v>
      </c>
      <c r="J85" s="158">
        <v>0</v>
      </c>
      <c r="K85" s="200">
        <v>0</v>
      </c>
      <c r="M85" s="200">
        <v>0</v>
      </c>
      <c r="N85" s="158">
        <v>0</v>
      </c>
      <c r="O85" s="200">
        <v>0</v>
      </c>
      <c r="Q85" s="200">
        <v>0</v>
      </c>
      <c r="R85" s="158">
        <v>0</v>
      </c>
      <c r="S85" s="200">
        <v>0</v>
      </c>
      <c r="U85" s="200">
        <v>0</v>
      </c>
      <c r="V85" s="158">
        <v>0</v>
      </c>
      <c r="W85" s="200">
        <v>0</v>
      </c>
      <c r="Y85" s="200">
        <v>0</v>
      </c>
      <c r="Z85" s="158">
        <v>0</v>
      </c>
      <c r="AA85" s="200">
        <v>0</v>
      </c>
      <c r="AC85" s="200">
        <v>0</v>
      </c>
      <c r="AD85" s="158">
        <v>0</v>
      </c>
      <c r="AE85" s="200">
        <v>0</v>
      </c>
      <c r="AG85" s="200">
        <v>0</v>
      </c>
      <c r="AH85" s="158">
        <v>0</v>
      </c>
      <c r="AI85" s="200">
        <v>0</v>
      </c>
      <c r="AK85" s="200">
        <v>0</v>
      </c>
      <c r="AL85" s="158">
        <v>0</v>
      </c>
      <c r="AM85" s="200">
        <v>0</v>
      </c>
      <c r="AO85" s="200">
        <v>0</v>
      </c>
      <c r="AP85" s="158">
        <v>0</v>
      </c>
      <c r="AQ85" s="200">
        <v>0</v>
      </c>
      <c r="AS85" s="200">
        <v>0</v>
      </c>
      <c r="AT85" s="158">
        <v>0</v>
      </c>
      <c r="AU85" s="200">
        <v>0</v>
      </c>
    </row>
    <row r="86" spans="2:47" x14ac:dyDescent="0.25">
      <c r="B86" s="139">
        <v>1220</v>
      </c>
      <c r="C86" s="193"/>
      <c r="D86" s="199" t="s">
        <v>25</v>
      </c>
      <c r="E86" s="200">
        <f t="shared" si="137"/>
        <v>0</v>
      </c>
      <c r="F86" s="158">
        <f t="shared" si="137"/>
        <v>0</v>
      </c>
      <c r="G86" s="200">
        <f t="shared" si="137"/>
        <v>0</v>
      </c>
      <c r="I86" s="200">
        <v>0</v>
      </c>
      <c r="J86" s="158">
        <v>0</v>
      </c>
      <c r="K86" s="200">
        <v>0</v>
      </c>
      <c r="M86" s="200">
        <v>0</v>
      </c>
      <c r="N86" s="158">
        <v>0</v>
      </c>
      <c r="O86" s="200">
        <v>0</v>
      </c>
      <c r="Q86" s="200">
        <v>0</v>
      </c>
      <c r="R86" s="158">
        <v>0</v>
      </c>
      <c r="S86" s="200">
        <v>0</v>
      </c>
      <c r="U86" s="200">
        <v>0</v>
      </c>
      <c r="V86" s="158">
        <v>0</v>
      </c>
      <c r="W86" s="200">
        <v>0</v>
      </c>
      <c r="Y86" s="200">
        <v>0</v>
      </c>
      <c r="Z86" s="158">
        <v>0</v>
      </c>
      <c r="AA86" s="200">
        <v>0</v>
      </c>
      <c r="AC86" s="200">
        <v>0</v>
      </c>
      <c r="AD86" s="158">
        <v>0</v>
      </c>
      <c r="AE86" s="200">
        <v>0</v>
      </c>
      <c r="AG86" s="200">
        <v>0</v>
      </c>
      <c r="AH86" s="158">
        <v>0</v>
      </c>
      <c r="AI86" s="200">
        <v>0</v>
      </c>
      <c r="AK86" s="200">
        <v>0</v>
      </c>
      <c r="AL86" s="158">
        <v>0</v>
      </c>
      <c r="AM86" s="200">
        <v>0</v>
      </c>
      <c r="AO86" s="200">
        <v>0</v>
      </c>
      <c r="AP86" s="158">
        <v>0</v>
      </c>
      <c r="AQ86" s="200">
        <v>0</v>
      </c>
      <c r="AS86" s="200">
        <v>0</v>
      </c>
      <c r="AT86" s="158">
        <v>0</v>
      </c>
      <c r="AU86" s="200">
        <v>0</v>
      </c>
    </row>
    <row r="87" spans="2:47" x14ac:dyDescent="0.25">
      <c r="B87" s="139">
        <v>1230</v>
      </c>
      <c r="C87" s="193"/>
      <c r="D87" s="199" t="s">
        <v>27</v>
      </c>
      <c r="E87" s="200">
        <f t="shared" si="137"/>
        <v>0</v>
      </c>
      <c r="F87" s="158">
        <f t="shared" si="137"/>
        <v>0</v>
      </c>
      <c r="G87" s="200">
        <f t="shared" si="137"/>
        <v>0</v>
      </c>
      <c r="I87" s="200">
        <v>0</v>
      </c>
      <c r="J87" s="158">
        <v>0</v>
      </c>
      <c r="K87" s="200">
        <v>0</v>
      </c>
      <c r="M87" s="200">
        <v>0</v>
      </c>
      <c r="N87" s="158">
        <v>0</v>
      </c>
      <c r="O87" s="200">
        <v>0</v>
      </c>
      <c r="Q87" s="200">
        <v>0</v>
      </c>
      <c r="R87" s="158">
        <v>0</v>
      </c>
      <c r="S87" s="200">
        <v>0</v>
      </c>
      <c r="U87" s="200">
        <v>0</v>
      </c>
      <c r="V87" s="158">
        <v>0</v>
      </c>
      <c r="W87" s="200">
        <v>0</v>
      </c>
      <c r="Y87" s="200">
        <v>0</v>
      </c>
      <c r="Z87" s="158">
        <v>0</v>
      </c>
      <c r="AA87" s="200">
        <v>0</v>
      </c>
      <c r="AC87" s="200">
        <v>0</v>
      </c>
      <c r="AD87" s="158">
        <v>0</v>
      </c>
      <c r="AE87" s="200">
        <v>0</v>
      </c>
      <c r="AG87" s="200">
        <v>0</v>
      </c>
      <c r="AH87" s="158">
        <v>0</v>
      </c>
      <c r="AI87" s="200">
        <v>0</v>
      </c>
      <c r="AK87" s="200">
        <v>0</v>
      </c>
      <c r="AL87" s="158">
        <v>0</v>
      </c>
      <c r="AM87" s="200">
        <v>0</v>
      </c>
      <c r="AO87" s="200">
        <v>0</v>
      </c>
      <c r="AP87" s="158">
        <v>0</v>
      </c>
      <c r="AQ87" s="200">
        <v>0</v>
      </c>
      <c r="AS87" s="200">
        <v>0</v>
      </c>
      <c r="AT87" s="158">
        <v>0</v>
      </c>
      <c r="AU87" s="200">
        <v>0</v>
      </c>
    </row>
    <row r="88" spans="2:47" x14ac:dyDescent="0.25">
      <c r="B88" s="139">
        <v>1240</v>
      </c>
      <c r="C88" s="193"/>
      <c r="D88" s="199" t="s">
        <v>29</v>
      </c>
      <c r="E88" s="200">
        <f t="shared" si="137"/>
        <v>0</v>
      </c>
      <c r="F88" s="158">
        <f t="shared" si="137"/>
        <v>0</v>
      </c>
      <c r="G88" s="200">
        <f t="shared" si="137"/>
        <v>0</v>
      </c>
      <c r="I88" s="200">
        <v>0</v>
      </c>
      <c r="J88" s="158">
        <v>0</v>
      </c>
      <c r="K88" s="200">
        <v>0</v>
      </c>
      <c r="M88" s="200">
        <v>0</v>
      </c>
      <c r="N88" s="158">
        <v>0</v>
      </c>
      <c r="O88" s="200">
        <v>0</v>
      </c>
      <c r="Q88" s="200">
        <v>0</v>
      </c>
      <c r="R88" s="158">
        <v>0</v>
      </c>
      <c r="S88" s="200">
        <v>0</v>
      </c>
      <c r="U88" s="200">
        <v>0</v>
      </c>
      <c r="V88" s="158">
        <v>0</v>
      </c>
      <c r="W88" s="200">
        <v>0</v>
      </c>
      <c r="Y88" s="200">
        <v>0</v>
      </c>
      <c r="Z88" s="158">
        <v>0</v>
      </c>
      <c r="AA88" s="200">
        <v>0</v>
      </c>
      <c r="AC88" s="200">
        <v>0</v>
      </c>
      <c r="AD88" s="158">
        <v>0</v>
      </c>
      <c r="AE88" s="200">
        <v>0</v>
      </c>
      <c r="AG88" s="200">
        <v>0</v>
      </c>
      <c r="AH88" s="158">
        <v>0</v>
      </c>
      <c r="AI88" s="200">
        <v>0</v>
      </c>
      <c r="AK88" s="200">
        <v>0</v>
      </c>
      <c r="AL88" s="158">
        <v>0</v>
      </c>
      <c r="AM88" s="200">
        <v>0</v>
      </c>
      <c r="AO88" s="200">
        <v>0</v>
      </c>
      <c r="AP88" s="158">
        <v>0</v>
      </c>
      <c r="AQ88" s="200">
        <v>0</v>
      </c>
      <c r="AS88" s="200">
        <v>0</v>
      </c>
      <c r="AT88" s="158">
        <v>0</v>
      </c>
      <c r="AU88" s="200">
        <v>0</v>
      </c>
    </row>
    <row r="89" spans="2:47" x14ac:dyDescent="0.25">
      <c r="B89" s="139">
        <v>1250</v>
      </c>
      <c r="C89" s="193"/>
      <c r="D89" s="199" t="s">
        <v>31</v>
      </c>
      <c r="E89" s="200">
        <f t="shared" si="137"/>
        <v>0</v>
      </c>
      <c r="F89" s="158">
        <f t="shared" si="137"/>
        <v>0</v>
      </c>
      <c r="G89" s="200">
        <f t="shared" si="137"/>
        <v>0</v>
      </c>
      <c r="I89" s="200">
        <v>0</v>
      </c>
      <c r="J89" s="158">
        <v>0</v>
      </c>
      <c r="K89" s="200">
        <v>0</v>
      </c>
      <c r="M89" s="200">
        <v>0</v>
      </c>
      <c r="N89" s="158">
        <v>0</v>
      </c>
      <c r="O89" s="200">
        <v>0</v>
      </c>
      <c r="Q89" s="200">
        <v>0</v>
      </c>
      <c r="R89" s="158">
        <v>0</v>
      </c>
      <c r="S89" s="200">
        <v>0</v>
      </c>
      <c r="U89" s="200">
        <v>0</v>
      </c>
      <c r="V89" s="158">
        <v>0</v>
      </c>
      <c r="W89" s="200">
        <v>0</v>
      </c>
      <c r="Y89" s="200">
        <v>0</v>
      </c>
      <c r="Z89" s="158">
        <v>0</v>
      </c>
      <c r="AA89" s="200">
        <v>0</v>
      </c>
      <c r="AC89" s="200">
        <v>0</v>
      </c>
      <c r="AD89" s="158">
        <v>0</v>
      </c>
      <c r="AE89" s="200">
        <v>0</v>
      </c>
      <c r="AG89" s="200">
        <v>0</v>
      </c>
      <c r="AH89" s="158">
        <v>0</v>
      </c>
      <c r="AI89" s="200">
        <v>0</v>
      </c>
      <c r="AK89" s="200">
        <v>0</v>
      </c>
      <c r="AL89" s="158">
        <v>0</v>
      </c>
      <c r="AM89" s="200">
        <v>0</v>
      </c>
      <c r="AO89" s="200">
        <v>0</v>
      </c>
      <c r="AP89" s="158">
        <v>0</v>
      </c>
      <c r="AQ89" s="200">
        <v>0</v>
      </c>
      <c r="AS89" s="200">
        <v>0</v>
      </c>
      <c r="AT89" s="158">
        <v>0</v>
      </c>
      <c r="AU89" s="200">
        <v>0</v>
      </c>
    </row>
    <row r="90" spans="2:47" x14ac:dyDescent="0.25">
      <c r="B90" s="139">
        <v>1260</v>
      </c>
      <c r="C90" s="193"/>
      <c r="D90" s="199" t="s">
        <v>33</v>
      </c>
      <c r="E90" s="200">
        <f t="shared" si="137"/>
        <v>0</v>
      </c>
      <c r="F90" s="158">
        <f t="shared" si="137"/>
        <v>0</v>
      </c>
      <c r="G90" s="200">
        <f t="shared" si="137"/>
        <v>0</v>
      </c>
      <c r="I90" s="200">
        <v>0</v>
      </c>
      <c r="J90" s="158">
        <v>0</v>
      </c>
      <c r="K90" s="200">
        <v>0</v>
      </c>
      <c r="M90" s="200">
        <v>0</v>
      </c>
      <c r="N90" s="158">
        <v>0</v>
      </c>
      <c r="O90" s="200">
        <v>0</v>
      </c>
      <c r="Q90" s="200">
        <v>0</v>
      </c>
      <c r="R90" s="158">
        <v>0</v>
      </c>
      <c r="S90" s="200">
        <v>0</v>
      </c>
      <c r="U90" s="200">
        <v>0</v>
      </c>
      <c r="V90" s="158">
        <v>0</v>
      </c>
      <c r="W90" s="200">
        <v>0</v>
      </c>
      <c r="Y90" s="200">
        <v>0</v>
      </c>
      <c r="Z90" s="158">
        <v>0</v>
      </c>
      <c r="AA90" s="200">
        <v>0</v>
      </c>
      <c r="AC90" s="200">
        <v>0</v>
      </c>
      <c r="AD90" s="158">
        <v>0</v>
      </c>
      <c r="AE90" s="200">
        <v>0</v>
      </c>
      <c r="AG90" s="200">
        <v>0</v>
      </c>
      <c r="AH90" s="158">
        <v>0</v>
      </c>
      <c r="AI90" s="200">
        <v>0</v>
      </c>
      <c r="AK90" s="200">
        <v>0</v>
      </c>
      <c r="AL90" s="158">
        <v>0</v>
      </c>
      <c r="AM90" s="200">
        <v>0</v>
      </c>
      <c r="AO90" s="200">
        <v>0</v>
      </c>
      <c r="AP90" s="158">
        <v>0</v>
      </c>
      <c r="AQ90" s="200">
        <v>0</v>
      </c>
      <c r="AS90" s="200">
        <v>0</v>
      </c>
      <c r="AT90" s="158">
        <v>0</v>
      </c>
      <c r="AU90" s="200">
        <v>0</v>
      </c>
    </row>
    <row r="91" spans="2:47" x14ac:dyDescent="0.25">
      <c r="B91" s="139">
        <v>1270</v>
      </c>
      <c r="C91" s="193"/>
      <c r="D91" s="199" t="s">
        <v>35</v>
      </c>
      <c r="E91" s="200">
        <f t="shared" si="137"/>
        <v>0</v>
      </c>
      <c r="F91" s="158">
        <f t="shared" si="137"/>
        <v>0</v>
      </c>
      <c r="G91" s="200">
        <f t="shared" si="137"/>
        <v>0</v>
      </c>
      <c r="I91" s="200">
        <v>0</v>
      </c>
      <c r="J91" s="158">
        <v>0</v>
      </c>
      <c r="K91" s="200">
        <v>0</v>
      </c>
      <c r="M91" s="200">
        <v>0</v>
      </c>
      <c r="N91" s="158">
        <v>0</v>
      </c>
      <c r="O91" s="200">
        <v>0</v>
      </c>
      <c r="Q91" s="200">
        <v>0</v>
      </c>
      <c r="R91" s="158">
        <v>0</v>
      </c>
      <c r="S91" s="200">
        <v>0</v>
      </c>
      <c r="U91" s="200">
        <v>0</v>
      </c>
      <c r="V91" s="158">
        <v>0</v>
      </c>
      <c r="W91" s="200">
        <v>0</v>
      </c>
      <c r="Y91" s="200">
        <v>0</v>
      </c>
      <c r="Z91" s="158">
        <v>0</v>
      </c>
      <c r="AA91" s="200">
        <v>0</v>
      </c>
      <c r="AC91" s="200">
        <v>0</v>
      </c>
      <c r="AD91" s="158">
        <v>0</v>
      </c>
      <c r="AE91" s="200">
        <v>0</v>
      </c>
      <c r="AG91" s="200">
        <v>0</v>
      </c>
      <c r="AH91" s="158">
        <v>0</v>
      </c>
      <c r="AI91" s="200">
        <v>0</v>
      </c>
      <c r="AK91" s="200">
        <v>0</v>
      </c>
      <c r="AL91" s="158">
        <v>0</v>
      </c>
      <c r="AM91" s="200">
        <v>0</v>
      </c>
      <c r="AO91" s="200">
        <v>0</v>
      </c>
      <c r="AP91" s="158">
        <v>0</v>
      </c>
      <c r="AQ91" s="200">
        <v>0</v>
      </c>
      <c r="AS91" s="200">
        <v>0</v>
      </c>
      <c r="AT91" s="158">
        <v>0</v>
      </c>
      <c r="AU91" s="200">
        <v>0</v>
      </c>
    </row>
    <row r="92" spans="2:47" x14ac:dyDescent="0.25">
      <c r="B92" s="139">
        <v>1280</v>
      </c>
      <c r="C92" s="193"/>
      <c r="D92" s="199" t="s">
        <v>37</v>
      </c>
      <c r="E92" s="200">
        <f t="shared" si="137"/>
        <v>0</v>
      </c>
      <c r="F92" s="158">
        <f t="shared" si="137"/>
        <v>0</v>
      </c>
      <c r="G92" s="200">
        <f t="shared" si="137"/>
        <v>0</v>
      </c>
      <c r="I92" s="200">
        <v>0</v>
      </c>
      <c r="J92" s="158">
        <v>0</v>
      </c>
      <c r="K92" s="200">
        <v>0</v>
      </c>
      <c r="M92" s="200">
        <v>0</v>
      </c>
      <c r="N92" s="158">
        <v>0</v>
      </c>
      <c r="O92" s="200">
        <v>0</v>
      </c>
      <c r="Q92" s="200">
        <v>0</v>
      </c>
      <c r="R92" s="158">
        <v>0</v>
      </c>
      <c r="S92" s="200">
        <v>0</v>
      </c>
      <c r="U92" s="200">
        <v>0</v>
      </c>
      <c r="V92" s="158">
        <v>0</v>
      </c>
      <c r="W92" s="200">
        <v>0</v>
      </c>
      <c r="Y92" s="200">
        <v>0</v>
      </c>
      <c r="Z92" s="158">
        <v>0</v>
      </c>
      <c r="AA92" s="200">
        <v>0</v>
      </c>
      <c r="AC92" s="200">
        <v>0</v>
      </c>
      <c r="AD92" s="158">
        <v>0</v>
      </c>
      <c r="AE92" s="200">
        <v>0</v>
      </c>
      <c r="AG92" s="200">
        <v>0</v>
      </c>
      <c r="AH92" s="158">
        <v>0</v>
      </c>
      <c r="AI92" s="200">
        <v>0</v>
      </c>
      <c r="AK92" s="200">
        <v>0</v>
      </c>
      <c r="AL92" s="158">
        <v>0</v>
      </c>
      <c r="AM92" s="200">
        <v>0</v>
      </c>
      <c r="AO92" s="200">
        <v>0</v>
      </c>
      <c r="AP92" s="158">
        <v>0</v>
      </c>
      <c r="AQ92" s="200">
        <v>0</v>
      </c>
      <c r="AS92" s="200">
        <v>0</v>
      </c>
      <c r="AT92" s="158">
        <v>0</v>
      </c>
      <c r="AU92" s="200">
        <v>0</v>
      </c>
    </row>
    <row r="93" spans="2:47" x14ac:dyDescent="0.25">
      <c r="B93" s="139">
        <v>1290</v>
      </c>
      <c r="C93" s="193"/>
      <c r="D93" s="199" t="s">
        <v>38</v>
      </c>
      <c r="E93" s="200">
        <f t="shared" si="137"/>
        <v>0</v>
      </c>
      <c r="F93" s="158">
        <f t="shared" si="137"/>
        <v>0</v>
      </c>
      <c r="G93" s="200">
        <f t="shared" si="137"/>
        <v>0</v>
      </c>
      <c r="I93" s="200">
        <v>0</v>
      </c>
      <c r="J93" s="158">
        <v>0</v>
      </c>
      <c r="K93" s="200">
        <v>0</v>
      </c>
      <c r="M93" s="200">
        <v>0</v>
      </c>
      <c r="N93" s="158">
        <v>0</v>
      </c>
      <c r="O93" s="200">
        <v>0</v>
      </c>
      <c r="Q93" s="200">
        <v>0</v>
      </c>
      <c r="R93" s="158">
        <v>0</v>
      </c>
      <c r="S93" s="200">
        <v>0</v>
      </c>
      <c r="U93" s="200">
        <v>0</v>
      </c>
      <c r="V93" s="158">
        <v>0</v>
      </c>
      <c r="W93" s="200">
        <v>0</v>
      </c>
      <c r="Y93" s="200">
        <v>0</v>
      </c>
      <c r="Z93" s="158">
        <v>0</v>
      </c>
      <c r="AA93" s="200">
        <v>0</v>
      </c>
      <c r="AC93" s="200">
        <v>0</v>
      </c>
      <c r="AD93" s="158">
        <v>0</v>
      </c>
      <c r="AE93" s="200">
        <v>0</v>
      </c>
      <c r="AG93" s="200">
        <v>0</v>
      </c>
      <c r="AH93" s="158">
        <v>0</v>
      </c>
      <c r="AI93" s="200">
        <v>0</v>
      </c>
      <c r="AK93" s="200">
        <v>0</v>
      </c>
      <c r="AL93" s="158">
        <v>0</v>
      </c>
      <c r="AM93" s="200">
        <v>0</v>
      </c>
      <c r="AO93" s="200">
        <v>0</v>
      </c>
      <c r="AP93" s="158">
        <v>0</v>
      </c>
      <c r="AQ93" s="200">
        <v>0</v>
      </c>
      <c r="AS93" s="200">
        <v>0</v>
      </c>
      <c r="AT93" s="158">
        <v>0</v>
      </c>
      <c r="AU93" s="200">
        <v>0</v>
      </c>
    </row>
    <row r="94" spans="2:47" x14ac:dyDescent="0.25">
      <c r="B94" s="139"/>
      <c r="C94" s="193"/>
      <c r="D94" s="199"/>
      <c r="E94" s="200"/>
      <c r="F94" s="158"/>
      <c r="G94" s="200"/>
      <c r="I94" s="200"/>
      <c r="J94" s="158"/>
      <c r="K94" s="200"/>
      <c r="M94" s="200"/>
      <c r="N94" s="158"/>
      <c r="O94" s="200"/>
      <c r="Q94" s="200"/>
      <c r="R94" s="158"/>
      <c r="S94" s="200"/>
      <c r="U94" s="200"/>
      <c r="V94" s="158"/>
      <c r="W94" s="200"/>
      <c r="Y94" s="200"/>
      <c r="Z94" s="158"/>
      <c r="AA94" s="200"/>
      <c r="AC94" s="200"/>
      <c r="AD94" s="158"/>
      <c r="AE94" s="200"/>
      <c r="AG94" s="200"/>
      <c r="AH94" s="158"/>
      <c r="AI94" s="200"/>
      <c r="AK94" s="200"/>
      <c r="AL94" s="158"/>
      <c r="AM94" s="200"/>
      <c r="AO94" s="200"/>
      <c r="AP94" s="158"/>
      <c r="AQ94" s="200"/>
      <c r="AS94" s="200"/>
      <c r="AT94" s="158"/>
      <c r="AU94" s="200"/>
    </row>
    <row r="95" spans="2:47" x14ac:dyDescent="0.25">
      <c r="B95" s="139">
        <v>1200</v>
      </c>
      <c r="C95" s="193"/>
      <c r="D95" s="201" t="s">
        <v>40</v>
      </c>
      <c r="E95" s="203">
        <f>SUM(E85:E93)</f>
        <v>0</v>
      </c>
      <c r="F95" s="176">
        <f>SUM(F85:F93)</f>
        <v>0</v>
      </c>
      <c r="G95" s="203">
        <f>SUM(G85:G93)</f>
        <v>0</v>
      </c>
      <c r="I95" s="203">
        <f t="shared" ref="I95:K95" si="138">SUM(I85:I93)</f>
        <v>0</v>
      </c>
      <c r="J95" s="176">
        <f t="shared" si="138"/>
        <v>0</v>
      </c>
      <c r="K95" s="203">
        <f t="shared" si="138"/>
        <v>0</v>
      </c>
      <c r="M95" s="203">
        <f t="shared" ref="M95:O95" si="139">SUM(M85:M93)</f>
        <v>0</v>
      </c>
      <c r="N95" s="176">
        <f t="shared" si="139"/>
        <v>0</v>
      </c>
      <c r="O95" s="203">
        <f t="shared" si="139"/>
        <v>0</v>
      </c>
      <c r="Q95" s="203">
        <f t="shared" ref="Q95:S95" si="140">SUM(Q85:Q93)</f>
        <v>0</v>
      </c>
      <c r="R95" s="176">
        <f t="shared" si="140"/>
        <v>0</v>
      </c>
      <c r="S95" s="203">
        <f t="shared" si="140"/>
        <v>0</v>
      </c>
      <c r="U95" s="203">
        <f t="shared" ref="U95:W95" si="141">SUM(U85:U93)</f>
        <v>0</v>
      </c>
      <c r="V95" s="176">
        <f t="shared" si="141"/>
        <v>0</v>
      </c>
      <c r="W95" s="203">
        <f t="shared" si="141"/>
        <v>0</v>
      </c>
      <c r="Y95" s="203">
        <f t="shared" ref="Y95:AA95" si="142">SUM(Y85:Y93)</f>
        <v>0</v>
      </c>
      <c r="Z95" s="176">
        <f t="shared" si="142"/>
        <v>0</v>
      </c>
      <c r="AA95" s="203">
        <f t="shared" si="142"/>
        <v>0</v>
      </c>
      <c r="AC95" s="203">
        <f t="shared" ref="AC95:AE95" si="143">SUM(AC85:AC93)</f>
        <v>0</v>
      </c>
      <c r="AD95" s="176">
        <f t="shared" si="143"/>
        <v>0</v>
      </c>
      <c r="AE95" s="203">
        <f t="shared" si="143"/>
        <v>0</v>
      </c>
      <c r="AG95" s="203">
        <f t="shared" ref="AG95:AI95" si="144">SUM(AG85:AG93)</f>
        <v>0</v>
      </c>
      <c r="AH95" s="176">
        <f t="shared" si="144"/>
        <v>0</v>
      </c>
      <c r="AI95" s="203">
        <f t="shared" si="144"/>
        <v>0</v>
      </c>
      <c r="AK95" s="203">
        <f t="shared" ref="AK95:AM95" si="145">SUM(AK85:AK93)</f>
        <v>0</v>
      </c>
      <c r="AL95" s="176">
        <f t="shared" si="145"/>
        <v>0</v>
      </c>
      <c r="AM95" s="203">
        <f t="shared" si="145"/>
        <v>0</v>
      </c>
      <c r="AO95" s="203">
        <f t="shared" ref="AO95:AQ95" si="146">SUM(AO85:AO93)</f>
        <v>0</v>
      </c>
      <c r="AP95" s="176">
        <f t="shared" si="146"/>
        <v>0</v>
      </c>
      <c r="AQ95" s="203">
        <f t="shared" si="146"/>
        <v>0</v>
      </c>
      <c r="AS95" s="203">
        <f t="shared" ref="AS95:AU95" si="147">SUM(AS85:AS93)</f>
        <v>0</v>
      </c>
      <c r="AT95" s="176">
        <f t="shared" si="147"/>
        <v>0</v>
      </c>
      <c r="AU95" s="203">
        <f t="shared" si="147"/>
        <v>0</v>
      </c>
    </row>
    <row r="96" spans="2:47" x14ac:dyDescent="0.25">
      <c r="B96" s="139"/>
      <c r="C96" s="193"/>
      <c r="D96" s="194"/>
      <c r="E96" s="204"/>
      <c r="F96" s="149"/>
      <c r="G96" s="204"/>
      <c r="I96" s="204"/>
      <c r="J96" s="149"/>
      <c r="K96" s="204"/>
      <c r="M96" s="204"/>
      <c r="N96" s="149"/>
      <c r="O96" s="204"/>
      <c r="Q96" s="204"/>
      <c r="R96" s="149"/>
      <c r="S96" s="204"/>
      <c r="U96" s="204"/>
      <c r="V96" s="149"/>
      <c r="W96" s="204"/>
      <c r="Y96" s="204"/>
      <c r="Z96" s="149"/>
      <c r="AA96" s="204"/>
      <c r="AC96" s="204"/>
      <c r="AD96" s="149"/>
      <c r="AE96" s="204"/>
      <c r="AG96" s="204"/>
      <c r="AH96" s="149"/>
      <c r="AI96" s="204"/>
      <c r="AK96" s="204"/>
      <c r="AL96" s="149"/>
      <c r="AM96" s="204"/>
      <c r="AO96" s="204"/>
      <c r="AP96" s="149"/>
      <c r="AQ96" s="204"/>
      <c r="AS96" s="204"/>
      <c r="AT96" s="149"/>
      <c r="AU96" s="204"/>
    </row>
    <row r="97" spans="2:47" x14ac:dyDescent="0.25">
      <c r="B97" s="139">
        <v>1000</v>
      </c>
      <c r="C97" s="193"/>
      <c r="D97" s="194" t="s">
        <v>42</v>
      </c>
      <c r="E97" s="204">
        <f>+E95+E82</f>
        <v>0</v>
      </c>
      <c r="F97" s="149">
        <f>+F95+F82</f>
        <v>0</v>
      </c>
      <c r="G97" s="204">
        <f>+G95+G82</f>
        <v>0</v>
      </c>
      <c r="I97" s="204">
        <f t="shared" ref="I97:K97" si="148">+I95+I82</f>
        <v>0</v>
      </c>
      <c r="J97" s="149">
        <f t="shared" si="148"/>
        <v>0</v>
      </c>
      <c r="K97" s="204">
        <f t="shared" si="148"/>
        <v>0</v>
      </c>
      <c r="M97" s="204">
        <f t="shared" ref="M97:O97" si="149">+M95+M82</f>
        <v>0</v>
      </c>
      <c r="N97" s="149">
        <f t="shared" si="149"/>
        <v>0</v>
      </c>
      <c r="O97" s="204">
        <f t="shared" si="149"/>
        <v>0</v>
      </c>
      <c r="Q97" s="204">
        <f t="shared" ref="Q97:S97" si="150">+Q95+Q82</f>
        <v>0</v>
      </c>
      <c r="R97" s="149">
        <f t="shared" si="150"/>
        <v>0</v>
      </c>
      <c r="S97" s="204">
        <f t="shared" si="150"/>
        <v>0</v>
      </c>
      <c r="U97" s="204">
        <f t="shared" ref="U97:W97" si="151">+U95+U82</f>
        <v>0</v>
      </c>
      <c r="V97" s="149">
        <f t="shared" si="151"/>
        <v>0</v>
      </c>
      <c r="W97" s="204">
        <f t="shared" si="151"/>
        <v>0</v>
      </c>
      <c r="Y97" s="204">
        <f t="shared" ref="Y97:AA97" si="152">+Y95+Y82</f>
        <v>0</v>
      </c>
      <c r="Z97" s="149">
        <f t="shared" si="152"/>
        <v>0</v>
      </c>
      <c r="AA97" s="204">
        <f t="shared" si="152"/>
        <v>0</v>
      </c>
      <c r="AC97" s="204">
        <f t="shared" ref="AC97:AE97" si="153">+AC95+AC82</f>
        <v>0</v>
      </c>
      <c r="AD97" s="149">
        <f t="shared" si="153"/>
        <v>0</v>
      </c>
      <c r="AE97" s="204">
        <f t="shared" si="153"/>
        <v>0</v>
      </c>
      <c r="AG97" s="204">
        <f t="shared" ref="AG97:AI97" si="154">+AG95+AG82</f>
        <v>0</v>
      </c>
      <c r="AH97" s="149">
        <f t="shared" si="154"/>
        <v>0</v>
      </c>
      <c r="AI97" s="204">
        <f t="shared" si="154"/>
        <v>0</v>
      </c>
      <c r="AK97" s="204">
        <f t="shared" ref="AK97:AM97" si="155">+AK95+AK82</f>
        <v>0</v>
      </c>
      <c r="AL97" s="149">
        <f t="shared" si="155"/>
        <v>0</v>
      </c>
      <c r="AM97" s="204">
        <f t="shared" si="155"/>
        <v>0</v>
      </c>
      <c r="AO97" s="204">
        <f t="shared" ref="AO97:AQ97" si="156">+AO95+AO82</f>
        <v>0</v>
      </c>
      <c r="AP97" s="149">
        <f t="shared" si="156"/>
        <v>0</v>
      </c>
      <c r="AQ97" s="204">
        <f t="shared" si="156"/>
        <v>0</v>
      </c>
      <c r="AS97" s="204">
        <f t="shared" ref="AS97:AU97" si="157">+AS95+AS82</f>
        <v>0</v>
      </c>
      <c r="AT97" s="149">
        <f t="shared" si="157"/>
        <v>0</v>
      </c>
      <c r="AU97" s="204">
        <f t="shared" si="157"/>
        <v>0</v>
      </c>
    </row>
    <row r="98" spans="2:47" x14ac:dyDescent="0.25">
      <c r="B98" s="182"/>
      <c r="C98" s="205"/>
      <c r="D98" s="206"/>
      <c r="E98" s="209"/>
      <c r="F98" s="208"/>
      <c r="G98" s="209"/>
      <c r="I98" s="209"/>
      <c r="J98" s="208"/>
      <c r="K98" s="209"/>
      <c r="M98" s="209"/>
      <c r="N98" s="208"/>
      <c r="O98" s="209"/>
      <c r="Q98" s="209"/>
      <c r="R98" s="208"/>
      <c r="S98" s="209"/>
      <c r="U98" s="209"/>
      <c r="V98" s="208"/>
      <c r="W98" s="209"/>
      <c r="Y98" s="209"/>
      <c r="Z98" s="208"/>
      <c r="AA98" s="209"/>
      <c r="AC98" s="209"/>
      <c r="AD98" s="208"/>
      <c r="AE98" s="209"/>
      <c r="AG98" s="209"/>
      <c r="AH98" s="208"/>
      <c r="AI98" s="209"/>
      <c r="AK98" s="209"/>
      <c r="AL98" s="208"/>
      <c r="AM98" s="209"/>
      <c r="AO98" s="209"/>
      <c r="AP98" s="208"/>
      <c r="AQ98" s="209"/>
      <c r="AS98" s="209"/>
      <c r="AT98" s="208"/>
      <c r="AU98" s="209"/>
    </row>
    <row r="99" spans="2:47" x14ac:dyDescent="0.25">
      <c r="B99" s="133"/>
      <c r="C99" s="145" t="s">
        <v>2</v>
      </c>
      <c r="D99" s="198"/>
      <c r="E99" s="356"/>
      <c r="F99" s="191"/>
      <c r="G99" s="191"/>
      <c r="I99" s="356"/>
      <c r="J99" s="191"/>
      <c r="K99" s="191"/>
      <c r="M99" s="356"/>
      <c r="N99" s="191"/>
      <c r="O99" s="191"/>
      <c r="Q99" s="356"/>
      <c r="R99" s="191"/>
      <c r="S99" s="191"/>
      <c r="U99" s="356"/>
      <c r="V99" s="191"/>
      <c r="W99" s="191"/>
      <c r="Y99" s="356"/>
      <c r="Z99" s="191"/>
      <c r="AA99" s="191"/>
      <c r="AC99" s="356"/>
      <c r="AD99" s="191"/>
      <c r="AE99" s="191"/>
      <c r="AG99" s="356"/>
      <c r="AH99" s="191"/>
      <c r="AI99" s="191"/>
      <c r="AK99" s="356"/>
      <c r="AL99" s="191"/>
      <c r="AM99" s="191"/>
      <c r="AO99" s="356"/>
      <c r="AP99" s="191"/>
      <c r="AQ99" s="191"/>
      <c r="AS99" s="356"/>
      <c r="AT99" s="191"/>
      <c r="AU99" s="191"/>
    </row>
    <row r="100" spans="2:47" x14ac:dyDescent="0.25">
      <c r="B100" s="139"/>
      <c r="C100" s="193"/>
      <c r="D100" s="194"/>
      <c r="E100" s="367"/>
      <c r="F100" s="211"/>
      <c r="G100" s="211"/>
      <c r="I100" s="367"/>
      <c r="J100" s="211"/>
      <c r="K100" s="211"/>
      <c r="M100" s="367"/>
      <c r="N100" s="211"/>
      <c r="O100" s="211"/>
      <c r="Q100" s="367"/>
      <c r="R100" s="211"/>
      <c r="S100" s="211"/>
      <c r="U100" s="367"/>
      <c r="V100" s="211"/>
      <c r="W100" s="211"/>
      <c r="Y100" s="367"/>
      <c r="Z100" s="211"/>
      <c r="AA100" s="211"/>
      <c r="AC100" s="367"/>
      <c r="AD100" s="211"/>
      <c r="AE100" s="211"/>
      <c r="AG100" s="367"/>
      <c r="AH100" s="211"/>
      <c r="AI100" s="211"/>
      <c r="AK100" s="367"/>
      <c r="AL100" s="211"/>
      <c r="AM100" s="211"/>
      <c r="AO100" s="367"/>
      <c r="AP100" s="211"/>
      <c r="AQ100" s="211"/>
      <c r="AS100" s="367"/>
      <c r="AT100" s="211"/>
      <c r="AU100" s="211"/>
    </row>
    <row r="101" spans="2:47" x14ac:dyDescent="0.25">
      <c r="B101" s="139"/>
      <c r="C101" s="145" t="s">
        <v>4</v>
      </c>
      <c r="D101" s="198"/>
      <c r="E101" s="204"/>
      <c r="F101" s="149"/>
      <c r="G101" s="149"/>
      <c r="I101" s="204"/>
      <c r="J101" s="149"/>
      <c r="K101" s="149"/>
      <c r="M101" s="204"/>
      <c r="N101" s="149"/>
      <c r="O101" s="149"/>
      <c r="Q101" s="204"/>
      <c r="R101" s="149"/>
      <c r="S101" s="149"/>
      <c r="U101" s="204"/>
      <c r="V101" s="149"/>
      <c r="W101" s="149"/>
      <c r="Y101" s="204"/>
      <c r="Z101" s="149"/>
      <c r="AA101" s="149"/>
      <c r="AC101" s="204"/>
      <c r="AD101" s="149"/>
      <c r="AE101" s="149"/>
      <c r="AG101" s="204"/>
      <c r="AH101" s="149"/>
      <c r="AI101" s="149"/>
      <c r="AK101" s="204"/>
      <c r="AL101" s="149"/>
      <c r="AM101" s="149"/>
      <c r="AO101" s="204"/>
      <c r="AP101" s="149"/>
      <c r="AQ101" s="149"/>
      <c r="AS101" s="204"/>
      <c r="AT101" s="149"/>
      <c r="AU101" s="149"/>
    </row>
    <row r="102" spans="2:47" x14ac:dyDescent="0.25">
      <c r="B102" s="139">
        <v>2110</v>
      </c>
      <c r="C102" s="193"/>
      <c r="D102" s="199" t="s">
        <v>6</v>
      </c>
      <c r="E102" s="200">
        <f t="shared" ref="E102:G109" si="158">+I102+M102+Q102+U102+Y102+AC102+AG102+AK102+AO102+AS102</f>
        <v>0</v>
      </c>
      <c r="F102" s="158">
        <f t="shared" si="158"/>
        <v>0</v>
      </c>
      <c r="G102" s="158">
        <f t="shared" si="158"/>
        <v>0</v>
      </c>
      <c r="I102" s="200">
        <v>0</v>
      </c>
      <c r="J102" s="158">
        <v>0</v>
      </c>
      <c r="K102" s="158">
        <v>0</v>
      </c>
      <c r="M102" s="200">
        <v>0</v>
      </c>
      <c r="N102" s="158">
        <v>0</v>
      </c>
      <c r="O102" s="158">
        <v>0</v>
      </c>
      <c r="Q102" s="200">
        <v>0</v>
      </c>
      <c r="R102" s="158">
        <v>0</v>
      </c>
      <c r="S102" s="158">
        <v>0</v>
      </c>
      <c r="U102" s="200">
        <v>0</v>
      </c>
      <c r="V102" s="158">
        <v>0</v>
      </c>
      <c r="W102" s="158">
        <v>0</v>
      </c>
      <c r="Y102" s="200">
        <v>0</v>
      </c>
      <c r="Z102" s="158">
        <v>0</v>
      </c>
      <c r="AA102" s="158">
        <v>0</v>
      </c>
      <c r="AC102" s="200">
        <v>0</v>
      </c>
      <c r="AD102" s="158">
        <v>0</v>
      </c>
      <c r="AE102" s="158">
        <v>0</v>
      </c>
      <c r="AG102" s="200">
        <v>0</v>
      </c>
      <c r="AH102" s="158">
        <v>0</v>
      </c>
      <c r="AI102" s="158">
        <v>0</v>
      </c>
      <c r="AK102" s="200">
        <v>0</v>
      </c>
      <c r="AL102" s="158">
        <v>0</v>
      </c>
      <c r="AM102" s="158">
        <v>0</v>
      </c>
      <c r="AO102" s="200">
        <v>0</v>
      </c>
      <c r="AP102" s="158">
        <v>0</v>
      </c>
      <c r="AQ102" s="158">
        <v>0</v>
      </c>
      <c r="AS102" s="200">
        <v>0</v>
      </c>
      <c r="AT102" s="158">
        <v>0</v>
      </c>
      <c r="AU102" s="158">
        <v>0</v>
      </c>
    </row>
    <row r="103" spans="2:47" x14ac:dyDescent="0.25">
      <c r="B103" s="139">
        <v>2120</v>
      </c>
      <c r="C103" s="193"/>
      <c r="D103" s="199" t="s">
        <v>8</v>
      </c>
      <c r="E103" s="200">
        <f t="shared" si="158"/>
        <v>0</v>
      </c>
      <c r="F103" s="158">
        <f t="shared" si="158"/>
        <v>0</v>
      </c>
      <c r="G103" s="158">
        <f t="shared" si="158"/>
        <v>0</v>
      </c>
      <c r="I103" s="200">
        <v>0</v>
      </c>
      <c r="J103" s="158">
        <v>0</v>
      </c>
      <c r="K103" s="158">
        <v>0</v>
      </c>
      <c r="M103" s="200">
        <v>0</v>
      </c>
      <c r="N103" s="158">
        <v>0</v>
      </c>
      <c r="O103" s="158">
        <v>0</v>
      </c>
      <c r="Q103" s="200">
        <v>0</v>
      </c>
      <c r="R103" s="158">
        <v>0</v>
      </c>
      <c r="S103" s="158">
        <v>0</v>
      </c>
      <c r="U103" s="200">
        <v>0</v>
      </c>
      <c r="V103" s="158">
        <v>0</v>
      </c>
      <c r="W103" s="158">
        <v>0</v>
      </c>
      <c r="Y103" s="200">
        <v>0</v>
      </c>
      <c r="Z103" s="158">
        <v>0</v>
      </c>
      <c r="AA103" s="158">
        <v>0</v>
      </c>
      <c r="AC103" s="200">
        <v>0</v>
      </c>
      <c r="AD103" s="158">
        <v>0</v>
      </c>
      <c r="AE103" s="158">
        <v>0</v>
      </c>
      <c r="AG103" s="200">
        <v>0</v>
      </c>
      <c r="AH103" s="158">
        <v>0</v>
      </c>
      <c r="AI103" s="158">
        <v>0</v>
      </c>
      <c r="AK103" s="200">
        <v>0</v>
      </c>
      <c r="AL103" s="158">
        <v>0</v>
      </c>
      <c r="AM103" s="158">
        <v>0</v>
      </c>
      <c r="AO103" s="200">
        <v>0</v>
      </c>
      <c r="AP103" s="158">
        <v>0</v>
      </c>
      <c r="AQ103" s="158">
        <v>0</v>
      </c>
      <c r="AS103" s="200">
        <v>0</v>
      </c>
      <c r="AT103" s="158">
        <v>0</v>
      </c>
      <c r="AU103" s="158">
        <v>0</v>
      </c>
    </row>
    <row r="104" spans="2:47" x14ac:dyDescent="0.25">
      <c r="B104" s="139">
        <v>2130</v>
      </c>
      <c r="C104" s="193"/>
      <c r="D104" s="199" t="s">
        <v>10</v>
      </c>
      <c r="E104" s="200">
        <f t="shared" si="158"/>
        <v>0</v>
      </c>
      <c r="F104" s="158">
        <f t="shared" si="158"/>
        <v>0</v>
      </c>
      <c r="G104" s="158">
        <f t="shared" si="158"/>
        <v>0</v>
      </c>
      <c r="I104" s="200">
        <v>0</v>
      </c>
      <c r="J104" s="158">
        <v>0</v>
      </c>
      <c r="K104" s="158">
        <v>0</v>
      </c>
      <c r="M104" s="200">
        <v>0</v>
      </c>
      <c r="N104" s="158">
        <v>0</v>
      </c>
      <c r="O104" s="158">
        <v>0</v>
      </c>
      <c r="Q104" s="200">
        <v>0</v>
      </c>
      <c r="R104" s="158">
        <v>0</v>
      </c>
      <c r="S104" s="158">
        <v>0</v>
      </c>
      <c r="U104" s="200">
        <v>0</v>
      </c>
      <c r="V104" s="158">
        <v>0</v>
      </c>
      <c r="W104" s="158">
        <v>0</v>
      </c>
      <c r="Y104" s="200">
        <v>0</v>
      </c>
      <c r="Z104" s="158">
        <v>0</v>
      </c>
      <c r="AA104" s="158">
        <v>0</v>
      </c>
      <c r="AC104" s="200">
        <v>0</v>
      </c>
      <c r="AD104" s="158">
        <v>0</v>
      </c>
      <c r="AE104" s="158">
        <v>0</v>
      </c>
      <c r="AG104" s="200">
        <v>0</v>
      </c>
      <c r="AH104" s="158">
        <v>0</v>
      </c>
      <c r="AI104" s="158">
        <v>0</v>
      </c>
      <c r="AK104" s="200">
        <v>0</v>
      </c>
      <c r="AL104" s="158">
        <v>0</v>
      </c>
      <c r="AM104" s="158">
        <v>0</v>
      </c>
      <c r="AO104" s="200">
        <v>0</v>
      </c>
      <c r="AP104" s="158">
        <v>0</v>
      </c>
      <c r="AQ104" s="158">
        <v>0</v>
      </c>
      <c r="AS104" s="200">
        <v>0</v>
      </c>
      <c r="AT104" s="158">
        <v>0</v>
      </c>
      <c r="AU104" s="158">
        <v>0</v>
      </c>
    </row>
    <row r="105" spans="2:47" x14ac:dyDescent="0.25">
      <c r="B105" s="139">
        <v>2140</v>
      </c>
      <c r="C105" s="193"/>
      <c r="D105" s="199" t="s">
        <v>12</v>
      </c>
      <c r="E105" s="200">
        <f t="shared" si="158"/>
        <v>0</v>
      </c>
      <c r="F105" s="158">
        <f t="shared" si="158"/>
        <v>0</v>
      </c>
      <c r="G105" s="158">
        <f t="shared" si="158"/>
        <v>0</v>
      </c>
      <c r="I105" s="200">
        <v>0</v>
      </c>
      <c r="J105" s="158">
        <v>0</v>
      </c>
      <c r="K105" s="158">
        <v>0</v>
      </c>
      <c r="M105" s="200">
        <v>0</v>
      </c>
      <c r="N105" s="158">
        <v>0</v>
      </c>
      <c r="O105" s="158">
        <v>0</v>
      </c>
      <c r="Q105" s="200">
        <v>0</v>
      </c>
      <c r="R105" s="158">
        <v>0</v>
      </c>
      <c r="S105" s="158">
        <v>0</v>
      </c>
      <c r="U105" s="200">
        <v>0</v>
      </c>
      <c r="V105" s="158">
        <v>0</v>
      </c>
      <c r="W105" s="158">
        <v>0</v>
      </c>
      <c r="Y105" s="200">
        <v>0</v>
      </c>
      <c r="Z105" s="158">
        <v>0</v>
      </c>
      <c r="AA105" s="158">
        <v>0</v>
      </c>
      <c r="AC105" s="200">
        <v>0</v>
      </c>
      <c r="AD105" s="158">
        <v>0</v>
      </c>
      <c r="AE105" s="158">
        <v>0</v>
      </c>
      <c r="AG105" s="200">
        <v>0</v>
      </c>
      <c r="AH105" s="158">
        <v>0</v>
      </c>
      <c r="AI105" s="158">
        <v>0</v>
      </c>
      <c r="AK105" s="200">
        <v>0</v>
      </c>
      <c r="AL105" s="158">
        <v>0</v>
      </c>
      <c r="AM105" s="158">
        <v>0</v>
      </c>
      <c r="AO105" s="200">
        <v>0</v>
      </c>
      <c r="AP105" s="158">
        <v>0</v>
      </c>
      <c r="AQ105" s="158">
        <v>0</v>
      </c>
      <c r="AS105" s="200">
        <v>0</v>
      </c>
      <c r="AT105" s="158">
        <v>0</v>
      </c>
      <c r="AU105" s="158">
        <v>0</v>
      </c>
    </row>
    <row r="106" spans="2:47" x14ac:dyDescent="0.25">
      <c r="B106" s="139">
        <v>2150</v>
      </c>
      <c r="C106" s="193"/>
      <c r="D106" s="199" t="s">
        <v>14</v>
      </c>
      <c r="E106" s="200">
        <f t="shared" si="158"/>
        <v>0</v>
      </c>
      <c r="F106" s="158">
        <f t="shared" si="158"/>
        <v>0</v>
      </c>
      <c r="G106" s="158">
        <f t="shared" si="158"/>
        <v>0</v>
      </c>
      <c r="I106" s="200">
        <v>0</v>
      </c>
      <c r="J106" s="158">
        <v>0</v>
      </c>
      <c r="K106" s="158">
        <v>0</v>
      </c>
      <c r="M106" s="200">
        <v>0</v>
      </c>
      <c r="N106" s="158">
        <v>0</v>
      </c>
      <c r="O106" s="158">
        <v>0</v>
      </c>
      <c r="Q106" s="200">
        <v>0</v>
      </c>
      <c r="R106" s="158">
        <v>0</v>
      </c>
      <c r="S106" s="158">
        <v>0</v>
      </c>
      <c r="U106" s="200">
        <v>0</v>
      </c>
      <c r="V106" s="158">
        <v>0</v>
      </c>
      <c r="W106" s="158">
        <v>0</v>
      </c>
      <c r="Y106" s="200">
        <v>0</v>
      </c>
      <c r="Z106" s="158">
        <v>0</v>
      </c>
      <c r="AA106" s="158">
        <v>0</v>
      </c>
      <c r="AC106" s="200">
        <v>0</v>
      </c>
      <c r="AD106" s="158">
        <v>0</v>
      </c>
      <c r="AE106" s="158">
        <v>0</v>
      </c>
      <c r="AG106" s="200">
        <v>0</v>
      </c>
      <c r="AH106" s="158">
        <v>0</v>
      </c>
      <c r="AI106" s="158">
        <v>0</v>
      </c>
      <c r="AK106" s="200">
        <v>0</v>
      </c>
      <c r="AL106" s="158">
        <v>0</v>
      </c>
      <c r="AM106" s="158">
        <v>0</v>
      </c>
      <c r="AO106" s="200">
        <v>0</v>
      </c>
      <c r="AP106" s="158">
        <v>0</v>
      </c>
      <c r="AQ106" s="158">
        <v>0</v>
      </c>
      <c r="AS106" s="200">
        <v>0</v>
      </c>
      <c r="AT106" s="158">
        <v>0</v>
      </c>
      <c r="AU106" s="158">
        <v>0</v>
      </c>
    </row>
    <row r="107" spans="2:47" x14ac:dyDescent="0.25">
      <c r="B107" s="139">
        <v>2160</v>
      </c>
      <c r="C107" s="193"/>
      <c r="D107" s="199" t="s">
        <v>16</v>
      </c>
      <c r="E107" s="200">
        <f t="shared" si="158"/>
        <v>0</v>
      </c>
      <c r="F107" s="158">
        <f t="shared" si="158"/>
        <v>0</v>
      </c>
      <c r="G107" s="158">
        <f t="shared" si="158"/>
        <v>0</v>
      </c>
      <c r="I107" s="200">
        <v>0</v>
      </c>
      <c r="J107" s="158">
        <v>0</v>
      </c>
      <c r="K107" s="158">
        <v>0</v>
      </c>
      <c r="M107" s="200">
        <v>0</v>
      </c>
      <c r="N107" s="158">
        <v>0</v>
      </c>
      <c r="O107" s="158">
        <v>0</v>
      </c>
      <c r="Q107" s="200">
        <v>0</v>
      </c>
      <c r="R107" s="158">
        <v>0</v>
      </c>
      <c r="S107" s="158">
        <v>0</v>
      </c>
      <c r="U107" s="200">
        <v>0</v>
      </c>
      <c r="V107" s="158">
        <v>0</v>
      </c>
      <c r="W107" s="158">
        <v>0</v>
      </c>
      <c r="Y107" s="200">
        <v>0</v>
      </c>
      <c r="Z107" s="158">
        <v>0</v>
      </c>
      <c r="AA107" s="158">
        <v>0</v>
      </c>
      <c r="AC107" s="200">
        <v>0</v>
      </c>
      <c r="AD107" s="158">
        <v>0</v>
      </c>
      <c r="AE107" s="158">
        <v>0</v>
      </c>
      <c r="AG107" s="200">
        <v>0</v>
      </c>
      <c r="AH107" s="158">
        <v>0</v>
      </c>
      <c r="AI107" s="158">
        <v>0</v>
      </c>
      <c r="AK107" s="200">
        <v>0</v>
      </c>
      <c r="AL107" s="158">
        <v>0</v>
      </c>
      <c r="AM107" s="158">
        <v>0</v>
      </c>
      <c r="AO107" s="200">
        <v>0</v>
      </c>
      <c r="AP107" s="158">
        <v>0</v>
      </c>
      <c r="AQ107" s="158">
        <v>0</v>
      </c>
      <c r="AS107" s="200">
        <v>0</v>
      </c>
      <c r="AT107" s="158">
        <v>0</v>
      </c>
      <c r="AU107" s="158">
        <v>0</v>
      </c>
    </row>
    <row r="108" spans="2:47" x14ac:dyDescent="0.25">
      <c r="B108" s="139">
        <v>2170</v>
      </c>
      <c r="C108" s="193"/>
      <c r="D108" s="199" t="s">
        <v>18</v>
      </c>
      <c r="E108" s="200">
        <f t="shared" si="158"/>
        <v>0</v>
      </c>
      <c r="F108" s="158">
        <f t="shared" si="158"/>
        <v>0</v>
      </c>
      <c r="G108" s="158">
        <f t="shared" si="158"/>
        <v>0</v>
      </c>
      <c r="I108" s="200">
        <v>0</v>
      </c>
      <c r="J108" s="158">
        <v>0</v>
      </c>
      <c r="K108" s="158">
        <v>0</v>
      </c>
      <c r="M108" s="200">
        <v>0</v>
      </c>
      <c r="N108" s="158">
        <v>0</v>
      </c>
      <c r="O108" s="158">
        <v>0</v>
      </c>
      <c r="Q108" s="200">
        <v>0</v>
      </c>
      <c r="R108" s="158">
        <v>0</v>
      </c>
      <c r="S108" s="158">
        <v>0</v>
      </c>
      <c r="U108" s="200">
        <v>0</v>
      </c>
      <c r="V108" s="158">
        <v>0</v>
      </c>
      <c r="W108" s="158">
        <v>0</v>
      </c>
      <c r="Y108" s="200">
        <v>0</v>
      </c>
      <c r="Z108" s="158">
        <v>0</v>
      </c>
      <c r="AA108" s="158">
        <v>0</v>
      </c>
      <c r="AC108" s="200">
        <v>0</v>
      </c>
      <c r="AD108" s="158">
        <v>0</v>
      </c>
      <c r="AE108" s="158">
        <v>0</v>
      </c>
      <c r="AG108" s="200">
        <v>0</v>
      </c>
      <c r="AH108" s="158">
        <v>0</v>
      </c>
      <c r="AI108" s="158">
        <v>0</v>
      </c>
      <c r="AK108" s="200">
        <v>0</v>
      </c>
      <c r="AL108" s="158">
        <v>0</v>
      </c>
      <c r="AM108" s="158">
        <v>0</v>
      </c>
      <c r="AO108" s="200">
        <v>0</v>
      </c>
      <c r="AP108" s="158">
        <v>0</v>
      </c>
      <c r="AQ108" s="158">
        <v>0</v>
      </c>
      <c r="AS108" s="200">
        <v>0</v>
      </c>
      <c r="AT108" s="158">
        <v>0</v>
      </c>
      <c r="AU108" s="158">
        <v>0</v>
      </c>
    </row>
    <row r="109" spans="2:47" x14ac:dyDescent="0.25">
      <c r="B109" s="139">
        <v>2190</v>
      </c>
      <c r="C109" s="193"/>
      <c r="D109" s="199" t="s">
        <v>19</v>
      </c>
      <c r="E109" s="200">
        <f t="shared" si="158"/>
        <v>0</v>
      </c>
      <c r="F109" s="158">
        <f t="shared" si="158"/>
        <v>0</v>
      </c>
      <c r="G109" s="158">
        <f t="shared" si="158"/>
        <v>0</v>
      </c>
      <c r="I109" s="200">
        <v>0</v>
      </c>
      <c r="J109" s="158">
        <v>0</v>
      </c>
      <c r="K109" s="158">
        <v>0</v>
      </c>
      <c r="M109" s="200">
        <v>0</v>
      </c>
      <c r="N109" s="158">
        <v>0</v>
      </c>
      <c r="O109" s="158">
        <v>0</v>
      </c>
      <c r="Q109" s="200">
        <v>0</v>
      </c>
      <c r="R109" s="158">
        <v>0</v>
      </c>
      <c r="S109" s="158">
        <v>0</v>
      </c>
      <c r="U109" s="200">
        <v>0</v>
      </c>
      <c r="V109" s="158">
        <v>0</v>
      </c>
      <c r="W109" s="158">
        <v>0</v>
      </c>
      <c r="Y109" s="200">
        <v>0</v>
      </c>
      <c r="Z109" s="158">
        <v>0</v>
      </c>
      <c r="AA109" s="158">
        <v>0</v>
      </c>
      <c r="AC109" s="200">
        <v>0</v>
      </c>
      <c r="AD109" s="158">
        <v>0</v>
      </c>
      <c r="AE109" s="158">
        <v>0</v>
      </c>
      <c r="AG109" s="200">
        <v>0</v>
      </c>
      <c r="AH109" s="158">
        <v>0</v>
      </c>
      <c r="AI109" s="158">
        <v>0</v>
      </c>
      <c r="AK109" s="200">
        <v>0</v>
      </c>
      <c r="AL109" s="158">
        <v>0</v>
      </c>
      <c r="AM109" s="158">
        <v>0</v>
      </c>
      <c r="AO109" s="200">
        <v>0</v>
      </c>
      <c r="AP109" s="158">
        <v>0</v>
      </c>
      <c r="AQ109" s="158">
        <v>0</v>
      </c>
      <c r="AS109" s="200">
        <v>0</v>
      </c>
      <c r="AT109" s="158">
        <v>0</v>
      </c>
      <c r="AU109" s="158">
        <v>0</v>
      </c>
    </row>
    <row r="110" spans="2:47" x14ac:dyDescent="0.25">
      <c r="B110" s="139"/>
      <c r="C110" s="193"/>
      <c r="D110" s="199"/>
      <c r="E110" s="204"/>
      <c r="F110" s="149"/>
      <c r="G110" s="149"/>
      <c r="I110" s="204"/>
      <c r="J110" s="149"/>
      <c r="K110" s="149"/>
      <c r="M110" s="204"/>
      <c r="N110" s="149"/>
      <c r="O110" s="149"/>
      <c r="Q110" s="204"/>
      <c r="R110" s="149"/>
      <c r="S110" s="149"/>
      <c r="U110" s="204"/>
      <c r="V110" s="149"/>
      <c r="W110" s="149"/>
      <c r="Y110" s="204"/>
      <c r="Z110" s="149"/>
      <c r="AA110" s="149"/>
      <c r="AC110" s="204"/>
      <c r="AD110" s="149"/>
      <c r="AE110" s="149"/>
      <c r="AG110" s="204"/>
      <c r="AH110" s="149"/>
      <c r="AI110" s="149"/>
      <c r="AK110" s="204"/>
      <c r="AL110" s="149"/>
      <c r="AM110" s="149"/>
      <c r="AO110" s="204"/>
      <c r="AP110" s="149"/>
      <c r="AQ110" s="149"/>
      <c r="AS110" s="204"/>
      <c r="AT110" s="149"/>
      <c r="AU110" s="149"/>
    </row>
    <row r="111" spans="2:47" x14ac:dyDescent="0.25">
      <c r="B111" s="139">
        <v>2100</v>
      </c>
      <c r="C111" s="193"/>
      <c r="D111" s="201" t="s">
        <v>21</v>
      </c>
      <c r="E111" s="203">
        <f>SUM(E102:E109)</f>
        <v>0</v>
      </c>
      <c r="F111" s="176">
        <f>SUM(F102:F109)</f>
        <v>0</v>
      </c>
      <c r="G111" s="176">
        <f>SUM(G102:G109)</f>
        <v>0</v>
      </c>
      <c r="I111" s="203">
        <f t="shared" ref="I111:K111" si="159">SUM(I102:I109)</f>
        <v>0</v>
      </c>
      <c r="J111" s="176">
        <f t="shared" si="159"/>
        <v>0</v>
      </c>
      <c r="K111" s="176">
        <f t="shared" si="159"/>
        <v>0</v>
      </c>
      <c r="M111" s="203">
        <f t="shared" ref="M111:O111" si="160">SUM(M102:M109)</f>
        <v>0</v>
      </c>
      <c r="N111" s="176">
        <f t="shared" si="160"/>
        <v>0</v>
      </c>
      <c r="O111" s="176">
        <f t="shared" si="160"/>
        <v>0</v>
      </c>
      <c r="Q111" s="203">
        <f t="shared" ref="Q111:S111" si="161">SUM(Q102:Q109)</f>
        <v>0</v>
      </c>
      <c r="R111" s="176">
        <f t="shared" si="161"/>
        <v>0</v>
      </c>
      <c r="S111" s="176">
        <f t="shared" si="161"/>
        <v>0</v>
      </c>
      <c r="U111" s="203">
        <f t="shared" ref="U111:W111" si="162">SUM(U102:U109)</f>
        <v>0</v>
      </c>
      <c r="V111" s="176">
        <f t="shared" si="162"/>
        <v>0</v>
      </c>
      <c r="W111" s="176">
        <f t="shared" si="162"/>
        <v>0</v>
      </c>
      <c r="Y111" s="203">
        <f t="shared" ref="Y111:AA111" si="163">SUM(Y102:Y109)</f>
        <v>0</v>
      </c>
      <c r="Z111" s="176">
        <f t="shared" si="163"/>
        <v>0</v>
      </c>
      <c r="AA111" s="176">
        <f t="shared" si="163"/>
        <v>0</v>
      </c>
      <c r="AC111" s="203">
        <f t="shared" ref="AC111:AE111" si="164">SUM(AC102:AC109)</f>
        <v>0</v>
      </c>
      <c r="AD111" s="176">
        <f t="shared" si="164"/>
        <v>0</v>
      </c>
      <c r="AE111" s="176">
        <f t="shared" si="164"/>
        <v>0</v>
      </c>
      <c r="AG111" s="203">
        <f t="shared" ref="AG111:AI111" si="165">SUM(AG102:AG109)</f>
        <v>0</v>
      </c>
      <c r="AH111" s="176">
        <f t="shared" si="165"/>
        <v>0</v>
      </c>
      <c r="AI111" s="176">
        <f t="shared" si="165"/>
        <v>0</v>
      </c>
      <c r="AK111" s="203">
        <f t="shared" ref="AK111:AM111" si="166">SUM(AK102:AK109)</f>
        <v>0</v>
      </c>
      <c r="AL111" s="176">
        <f t="shared" si="166"/>
        <v>0</v>
      </c>
      <c r="AM111" s="176">
        <f t="shared" si="166"/>
        <v>0</v>
      </c>
      <c r="AO111" s="203">
        <f t="shared" ref="AO111:AQ111" si="167">SUM(AO102:AO109)</f>
        <v>0</v>
      </c>
      <c r="AP111" s="176">
        <f t="shared" si="167"/>
        <v>0</v>
      </c>
      <c r="AQ111" s="176">
        <f t="shared" si="167"/>
        <v>0</v>
      </c>
      <c r="AS111" s="203">
        <f t="shared" ref="AS111:AU111" si="168">SUM(AS102:AS109)</f>
        <v>0</v>
      </c>
      <c r="AT111" s="176">
        <f t="shared" si="168"/>
        <v>0</v>
      </c>
      <c r="AU111" s="176">
        <f t="shared" si="168"/>
        <v>0</v>
      </c>
    </row>
    <row r="112" spans="2:47" x14ac:dyDescent="0.25">
      <c r="B112" s="139"/>
      <c r="C112" s="193"/>
      <c r="D112" s="194"/>
      <c r="E112" s="204"/>
      <c r="F112" s="149"/>
      <c r="G112" s="149"/>
      <c r="I112" s="204"/>
      <c r="J112" s="149"/>
      <c r="K112" s="149"/>
      <c r="M112" s="204"/>
      <c r="N112" s="149"/>
      <c r="O112" s="149"/>
      <c r="Q112" s="204"/>
      <c r="R112" s="149"/>
      <c r="S112" s="149"/>
      <c r="U112" s="204"/>
      <c r="V112" s="149"/>
      <c r="W112" s="149"/>
      <c r="Y112" s="204"/>
      <c r="Z112" s="149"/>
      <c r="AA112" s="149"/>
      <c r="AC112" s="204"/>
      <c r="AD112" s="149"/>
      <c r="AE112" s="149"/>
      <c r="AG112" s="204"/>
      <c r="AH112" s="149"/>
      <c r="AI112" s="149"/>
      <c r="AK112" s="204"/>
      <c r="AL112" s="149"/>
      <c r="AM112" s="149"/>
      <c r="AO112" s="204"/>
      <c r="AP112" s="149"/>
      <c r="AQ112" s="149"/>
      <c r="AS112" s="204"/>
      <c r="AT112" s="149"/>
      <c r="AU112" s="149"/>
    </row>
    <row r="113" spans="2:47" x14ac:dyDescent="0.25">
      <c r="B113" s="139"/>
      <c r="C113" s="145" t="s">
        <v>24</v>
      </c>
      <c r="D113" s="198"/>
      <c r="E113" s="200"/>
      <c r="F113" s="158"/>
      <c r="G113" s="158"/>
      <c r="I113" s="200"/>
      <c r="J113" s="158"/>
      <c r="K113" s="158"/>
      <c r="M113" s="200"/>
      <c r="N113" s="158"/>
      <c r="O113" s="158"/>
      <c r="Q113" s="200"/>
      <c r="R113" s="158"/>
      <c r="S113" s="158"/>
      <c r="U113" s="200"/>
      <c r="V113" s="158"/>
      <c r="W113" s="158"/>
      <c r="Y113" s="200"/>
      <c r="Z113" s="158"/>
      <c r="AA113" s="158"/>
      <c r="AC113" s="200"/>
      <c r="AD113" s="158"/>
      <c r="AE113" s="158"/>
      <c r="AG113" s="200"/>
      <c r="AH113" s="158"/>
      <c r="AI113" s="158"/>
      <c r="AK113" s="200"/>
      <c r="AL113" s="158"/>
      <c r="AM113" s="158"/>
      <c r="AO113" s="200"/>
      <c r="AP113" s="158"/>
      <c r="AQ113" s="158"/>
      <c r="AS113" s="200"/>
      <c r="AT113" s="158"/>
      <c r="AU113" s="158"/>
    </row>
    <row r="114" spans="2:47" x14ac:dyDescent="0.25">
      <c r="B114" s="139">
        <v>2210</v>
      </c>
      <c r="C114" s="193"/>
      <c r="D114" s="199" t="s">
        <v>26</v>
      </c>
      <c r="E114" s="200">
        <f t="shared" ref="E114:G119" si="169">+I114+M114+Q114+U114+Y114+AC114+AG114+AK114+AO114+AS114</f>
        <v>0</v>
      </c>
      <c r="F114" s="158">
        <f t="shared" si="169"/>
        <v>0</v>
      </c>
      <c r="G114" s="158">
        <f t="shared" si="169"/>
        <v>0</v>
      </c>
      <c r="I114" s="200">
        <v>0</v>
      </c>
      <c r="J114" s="158">
        <v>0</v>
      </c>
      <c r="K114" s="158">
        <v>0</v>
      </c>
      <c r="M114" s="200">
        <v>0</v>
      </c>
      <c r="N114" s="158">
        <v>0</v>
      </c>
      <c r="O114" s="158">
        <v>0</v>
      </c>
      <c r="Q114" s="200">
        <v>0</v>
      </c>
      <c r="R114" s="158">
        <v>0</v>
      </c>
      <c r="S114" s="158">
        <v>0</v>
      </c>
      <c r="U114" s="200">
        <v>0</v>
      </c>
      <c r="V114" s="158">
        <v>0</v>
      </c>
      <c r="W114" s="158">
        <v>0</v>
      </c>
      <c r="Y114" s="200">
        <v>0</v>
      </c>
      <c r="Z114" s="158">
        <v>0</v>
      </c>
      <c r="AA114" s="158">
        <v>0</v>
      </c>
      <c r="AC114" s="200">
        <v>0</v>
      </c>
      <c r="AD114" s="158">
        <v>0</v>
      </c>
      <c r="AE114" s="158">
        <v>0</v>
      </c>
      <c r="AG114" s="200">
        <v>0</v>
      </c>
      <c r="AH114" s="158">
        <v>0</v>
      </c>
      <c r="AI114" s="158">
        <v>0</v>
      </c>
      <c r="AK114" s="200">
        <v>0</v>
      </c>
      <c r="AL114" s="158">
        <v>0</v>
      </c>
      <c r="AM114" s="158">
        <v>0</v>
      </c>
      <c r="AO114" s="200">
        <v>0</v>
      </c>
      <c r="AP114" s="158">
        <v>0</v>
      </c>
      <c r="AQ114" s="158">
        <v>0</v>
      </c>
      <c r="AS114" s="200">
        <v>0</v>
      </c>
      <c r="AT114" s="158">
        <v>0</v>
      </c>
      <c r="AU114" s="158">
        <v>0</v>
      </c>
    </row>
    <row r="115" spans="2:47" x14ac:dyDescent="0.25">
      <c r="B115" s="139">
        <v>2220</v>
      </c>
      <c r="C115" s="193"/>
      <c r="D115" s="199" t="s">
        <v>28</v>
      </c>
      <c r="E115" s="200">
        <f t="shared" si="169"/>
        <v>0</v>
      </c>
      <c r="F115" s="158">
        <f t="shared" si="169"/>
        <v>0</v>
      </c>
      <c r="G115" s="158">
        <f t="shared" si="169"/>
        <v>0</v>
      </c>
      <c r="I115" s="200">
        <v>0</v>
      </c>
      <c r="J115" s="158">
        <v>0</v>
      </c>
      <c r="K115" s="158">
        <v>0</v>
      </c>
      <c r="M115" s="200">
        <v>0</v>
      </c>
      <c r="N115" s="158">
        <v>0</v>
      </c>
      <c r="O115" s="158">
        <v>0</v>
      </c>
      <c r="Q115" s="200">
        <v>0</v>
      </c>
      <c r="R115" s="158">
        <v>0</v>
      </c>
      <c r="S115" s="158">
        <v>0</v>
      </c>
      <c r="U115" s="200">
        <v>0</v>
      </c>
      <c r="V115" s="158">
        <v>0</v>
      </c>
      <c r="W115" s="158">
        <v>0</v>
      </c>
      <c r="Y115" s="200">
        <v>0</v>
      </c>
      <c r="Z115" s="158">
        <v>0</v>
      </c>
      <c r="AA115" s="158">
        <v>0</v>
      </c>
      <c r="AC115" s="200">
        <v>0</v>
      </c>
      <c r="AD115" s="158">
        <v>0</v>
      </c>
      <c r="AE115" s="158">
        <v>0</v>
      </c>
      <c r="AG115" s="200">
        <v>0</v>
      </c>
      <c r="AH115" s="158">
        <v>0</v>
      </c>
      <c r="AI115" s="158">
        <v>0</v>
      </c>
      <c r="AK115" s="200">
        <v>0</v>
      </c>
      <c r="AL115" s="158">
        <v>0</v>
      </c>
      <c r="AM115" s="158">
        <v>0</v>
      </c>
      <c r="AO115" s="200">
        <v>0</v>
      </c>
      <c r="AP115" s="158">
        <v>0</v>
      </c>
      <c r="AQ115" s="158">
        <v>0</v>
      </c>
      <c r="AS115" s="200">
        <v>0</v>
      </c>
      <c r="AT115" s="158">
        <v>0</v>
      </c>
      <c r="AU115" s="158">
        <v>0</v>
      </c>
    </row>
    <row r="116" spans="2:47" x14ac:dyDescent="0.25">
      <c r="B116" s="139">
        <v>2230</v>
      </c>
      <c r="C116" s="193"/>
      <c r="D116" s="199" t="s">
        <v>30</v>
      </c>
      <c r="E116" s="200">
        <f t="shared" si="169"/>
        <v>0</v>
      </c>
      <c r="F116" s="158">
        <f t="shared" si="169"/>
        <v>0</v>
      </c>
      <c r="G116" s="158">
        <f t="shared" si="169"/>
        <v>0</v>
      </c>
      <c r="I116" s="200">
        <v>0</v>
      </c>
      <c r="J116" s="158">
        <v>0</v>
      </c>
      <c r="K116" s="158">
        <v>0</v>
      </c>
      <c r="M116" s="200">
        <v>0</v>
      </c>
      <c r="N116" s="158">
        <v>0</v>
      </c>
      <c r="O116" s="158">
        <v>0</v>
      </c>
      <c r="Q116" s="200">
        <v>0</v>
      </c>
      <c r="R116" s="158">
        <v>0</v>
      </c>
      <c r="S116" s="158">
        <v>0</v>
      </c>
      <c r="U116" s="200">
        <v>0</v>
      </c>
      <c r="V116" s="158">
        <v>0</v>
      </c>
      <c r="W116" s="158">
        <v>0</v>
      </c>
      <c r="Y116" s="200">
        <v>0</v>
      </c>
      <c r="Z116" s="158">
        <v>0</v>
      </c>
      <c r="AA116" s="158">
        <v>0</v>
      </c>
      <c r="AC116" s="200">
        <v>0</v>
      </c>
      <c r="AD116" s="158">
        <v>0</v>
      </c>
      <c r="AE116" s="158">
        <v>0</v>
      </c>
      <c r="AG116" s="200">
        <v>0</v>
      </c>
      <c r="AH116" s="158">
        <v>0</v>
      </c>
      <c r="AI116" s="158">
        <v>0</v>
      </c>
      <c r="AK116" s="200">
        <v>0</v>
      </c>
      <c r="AL116" s="158">
        <v>0</v>
      </c>
      <c r="AM116" s="158">
        <v>0</v>
      </c>
      <c r="AO116" s="200">
        <v>0</v>
      </c>
      <c r="AP116" s="158">
        <v>0</v>
      </c>
      <c r="AQ116" s="158">
        <v>0</v>
      </c>
      <c r="AS116" s="200">
        <v>0</v>
      </c>
      <c r="AT116" s="158">
        <v>0</v>
      </c>
      <c r="AU116" s="158">
        <v>0</v>
      </c>
    </row>
    <row r="117" spans="2:47" x14ac:dyDescent="0.25">
      <c r="B117" s="139">
        <v>2240</v>
      </c>
      <c r="C117" s="193"/>
      <c r="D117" s="199" t="s">
        <v>32</v>
      </c>
      <c r="E117" s="200">
        <f t="shared" si="169"/>
        <v>0</v>
      </c>
      <c r="F117" s="158">
        <f t="shared" si="169"/>
        <v>0</v>
      </c>
      <c r="G117" s="158">
        <f t="shared" si="169"/>
        <v>0</v>
      </c>
      <c r="I117" s="200">
        <v>0</v>
      </c>
      <c r="J117" s="158">
        <v>0</v>
      </c>
      <c r="K117" s="158">
        <v>0</v>
      </c>
      <c r="M117" s="200">
        <v>0</v>
      </c>
      <c r="N117" s="158">
        <v>0</v>
      </c>
      <c r="O117" s="158">
        <v>0</v>
      </c>
      <c r="Q117" s="200">
        <v>0</v>
      </c>
      <c r="R117" s="158">
        <v>0</v>
      </c>
      <c r="S117" s="158">
        <v>0</v>
      </c>
      <c r="U117" s="200">
        <v>0</v>
      </c>
      <c r="V117" s="158">
        <v>0</v>
      </c>
      <c r="W117" s="158">
        <v>0</v>
      </c>
      <c r="Y117" s="200">
        <v>0</v>
      </c>
      <c r="Z117" s="158">
        <v>0</v>
      </c>
      <c r="AA117" s="158">
        <v>0</v>
      </c>
      <c r="AC117" s="200">
        <v>0</v>
      </c>
      <c r="AD117" s="158">
        <v>0</v>
      </c>
      <c r="AE117" s="158">
        <v>0</v>
      </c>
      <c r="AG117" s="200">
        <v>0</v>
      </c>
      <c r="AH117" s="158">
        <v>0</v>
      </c>
      <c r="AI117" s="158">
        <v>0</v>
      </c>
      <c r="AK117" s="200">
        <v>0</v>
      </c>
      <c r="AL117" s="158">
        <v>0</v>
      </c>
      <c r="AM117" s="158">
        <v>0</v>
      </c>
      <c r="AO117" s="200">
        <v>0</v>
      </c>
      <c r="AP117" s="158">
        <v>0</v>
      </c>
      <c r="AQ117" s="158">
        <v>0</v>
      </c>
      <c r="AS117" s="200">
        <v>0</v>
      </c>
      <c r="AT117" s="158">
        <v>0</v>
      </c>
      <c r="AU117" s="158">
        <v>0</v>
      </c>
    </row>
    <row r="118" spans="2:47" x14ac:dyDescent="0.25">
      <c r="B118" s="139">
        <v>2250</v>
      </c>
      <c r="C118" s="193"/>
      <c r="D118" s="199" t="s">
        <v>34</v>
      </c>
      <c r="E118" s="200">
        <f t="shared" si="169"/>
        <v>0</v>
      </c>
      <c r="F118" s="158">
        <f t="shared" si="169"/>
        <v>0</v>
      </c>
      <c r="G118" s="158">
        <f t="shared" si="169"/>
        <v>0</v>
      </c>
      <c r="I118" s="200">
        <v>0</v>
      </c>
      <c r="J118" s="158">
        <v>0</v>
      </c>
      <c r="K118" s="158">
        <v>0</v>
      </c>
      <c r="M118" s="200">
        <v>0</v>
      </c>
      <c r="N118" s="158">
        <v>0</v>
      </c>
      <c r="O118" s="158">
        <v>0</v>
      </c>
      <c r="Q118" s="200">
        <v>0</v>
      </c>
      <c r="R118" s="158">
        <v>0</v>
      </c>
      <c r="S118" s="158">
        <v>0</v>
      </c>
      <c r="U118" s="200">
        <v>0</v>
      </c>
      <c r="V118" s="158">
        <v>0</v>
      </c>
      <c r="W118" s="158">
        <v>0</v>
      </c>
      <c r="Y118" s="200">
        <v>0</v>
      </c>
      <c r="Z118" s="158">
        <v>0</v>
      </c>
      <c r="AA118" s="158">
        <v>0</v>
      </c>
      <c r="AC118" s="200">
        <v>0</v>
      </c>
      <c r="AD118" s="158">
        <v>0</v>
      </c>
      <c r="AE118" s="158">
        <v>0</v>
      </c>
      <c r="AG118" s="200">
        <v>0</v>
      </c>
      <c r="AH118" s="158">
        <v>0</v>
      </c>
      <c r="AI118" s="158">
        <v>0</v>
      </c>
      <c r="AK118" s="200">
        <v>0</v>
      </c>
      <c r="AL118" s="158">
        <v>0</v>
      </c>
      <c r="AM118" s="158">
        <v>0</v>
      </c>
      <c r="AO118" s="200">
        <v>0</v>
      </c>
      <c r="AP118" s="158">
        <v>0</v>
      </c>
      <c r="AQ118" s="158">
        <v>0</v>
      </c>
      <c r="AS118" s="200">
        <v>0</v>
      </c>
      <c r="AT118" s="158">
        <v>0</v>
      </c>
      <c r="AU118" s="158">
        <v>0</v>
      </c>
    </row>
    <row r="119" spans="2:47" x14ac:dyDescent="0.25">
      <c r="B119" s="139">
        <v>2260</v>
      </c>
      <c r="C119" s="193"/>
      <c r="D119" s="199" t="s">
        <v>36</v>
      </c>
      <c r="E119" s="200">
        <f t="shared" si="169"/>
        <v>0</v>
      </c>
      <c r="F119" s="158">
        <f t="shared" si="169"/>
        <v>0</v>
      </c>
      <c r="G119" s="158">
        <f t="shared" si="169"/>
        <v>0</v>
      </c>
      <c r="I119" s="200">
        <v>0</v>
      </c>
      <c r="J119" s="158">
        <v>0</v>
      </c>
      <c r="K119" s="158">
        <v>0</v>
      </c>
      <c r="M119" s="200">
        <v>0</v>
      </c>
      <c r="N119" s="158">
        <v>0</v>
      </c>
      <c r="O119" s="158">
        <v>0</v>
      </c>
      <c r="Q119" s="200">
        <v>0</v>
      </c>
      <c r="R119" s="158">
        <v>0</v>
      </c>
      <c r="S119" s="158">
        <v>0</v>
      </c>
      <c r="U119" s="200">
        <v>0</v>
      </c>
      <c r="V119" s="158">
        <v>0</v>
      </c>
      <c r="W119" s="158">
        <v>0</v>
      </c>
      <c r="Y119" s="200">
        <v>0</v>
      </c>
      <c r="Z119" s="158">
        <v>0</v>
      </c>
      <c r="AA119" s="158">
        <v>0</v>
      </c>
      <c r="AC119" s="200">
        <v>0</v>
      </c>
      <c r="AD119" s="158">
        <v>0</v>
      </c>
      <c r="AE119" s="158">
        <v>0</v>
      </c>
      <c r="AG119" s="200">
        <v>0</v>
      </c>
      <c r="AH119" s="158">
        <v>0</v>
      </c>
      <c r="AI119" s="158">
        <v>0</v>
      </c>
      <c r="AK119" s="200">
        <v>0</v>
      </c>
      <c r="AL119" s="158">
        <v>0</v>
      </c>
      <c r="AM119" s="158">
        <v>0</v>
      </c>
      <c r="AO119" s="200">
        <v>0</v>
      </c>
      <c r="AP119" s="158">
        <v>0</v>
      </c>
      <c r="AQ119" s="158">
        <v>0</v>
      </c>
      <c r="AS119" s="200">
        <v>0</v>
      </c>
      <c r="AT119" s="158">
        <v>0</v>
      </c>
      <c r="AU119" s="158">
        <v>0</v>
      </c>
    </row>
    <row r="120" spans="2:47" x14ac:dyDescent="0.25">
      <c r="B120" s="139"/>
      <c r="C120" s="193"/>
      <c r="D120" s="199"/>
      <c r="E120" s="200"/>
      <c r="F120" s="158"/>
      <c r="G120" s="158"/>
      <c r="I120" s="200"/>
      <c r="J120" s="158"/>
      <c r="K120" s="158"/>
      <c r="M120" s="200"/>
      <c r="N120" s="158"/>
      <c r="O120" s="158"/>
      <c r="Q120" s="200"/>
      <c r="R120" s="158"/>
      <c r="S120" s="158"/>
      <c r="U120" s="200"/>
      <c r="V120" s="158"/>
      <c r="W120" s="158"/>
      <c r="Y120" s="200"/>
      <c r="Z120" s="158"/>
      <c r="AA120" s="158"/>
      <c r="AC120" s="200"/>
      <c r="AD120" s="158"/>
      <c r="AE120" s="158"/>
      <c r="AG120" s="200"/>
      <c r="AH120" s="158"/>
      <c r="AI120" s="158"/>
      <c r="AK120" s="200"/>
      <c r="AL120" s="158"/>
      <c r="AM120" s="158"/>
      <c r="AO120" s="200"/>
      <c r="AP120" s="158"/>
      <c r="AQ120" s="158"/>
      <c r="AS120" s="200"/>
      <c r="AT120" s="158"/>
      <c r="AU120" s="158"/>
    </row>
    <row r="121" spans="2:47" x14ac:dyDescent="0.25">
      <c r="B121" s="139">
        <v>2200</v>
      </c>
      <c r="C121" s="193"/>
      <c r="D121" s="201" t="s">
        <v>39</v>
      </c>
      <c r="E121" s="203">
        <f>SUM(E113:E119)</f>
        <v>0</v>
      </c>
      <c r="F121" s="176">
        <f>SUM(F113:F119)</f>
        <v>0</v>
      </c>
      <c r="G121" s="176">
        <f>SUM(G113:G119)</f>
        <v>0</v>
      </c>
      <c r="I121" s="203">
        <f t="shared" ref="I121:K121" si="170">SUM(I113:I119)</f>
        <v>0</v>
      </c>
      <c r="J121" s="176">
        <f t="shared" si="170"/>
        <v>0</v>
      </c>
      <c r="K121" s="176">
        <f t="shared" si="170"/>
        <v>0</v>
      </c>
      <c r="M121" s="203">
        <f t="shared" ref="M121:O121" si="171">SUM(M113:M119)</f>
        <v>0</v>
      </c>
      <c r="N121" s="176">
        <f t="shared" si="171"/>
        <v>0</v>
      </c>
      <c r="O121" s="176">
        <f t="shared" si="171"/>
        <v>0</v>
      </c>
      <c r="Q121" s="203">
        <f t="shared" ref="Q121:S121" si="172">SUM(Q113:Q119)</f>
        <v>0</v>
      </c>
      <c r="R121" s="176">
        <f t="shared" si="172"/>
        <v>0</v>
      </c>
      <c r="S121" s="176">
        <f t="shared" si="172"/>
        <v>0</v>
      </c>
      <c r="U121" s="203">
        <f t="shared" ref="U121:W121" si="173">SUM(U113:U119)</f>
        <v>0</v>
      </c>
      <c r="V121" s="176">
        <f t="shared" si="173"/>
        <v>0</v>
      </c>
      <c r="W121" s="176">
        <f t="shared" si="173"/>
        <v>0</v>
      </c>
      <c r="Y121" s="203">
        <f t="shared" ref="Y121:AA121" si="174">SUM(Y113:Y119)</f>
        <v>0</v>
      </c>
      <c r="Z121" s="176">
        <f t="shared" si="174"/>
        <v>0</v>
      </c>
      <c r="AA121" s="176">
        <f t="shared" si="174"/>
        <v>0</v>
      </c>
      <c r="AC121" s="203">
        <f t="shared" ref="AC121:AE121" si="175">SUM(AC113:AC119)</f>
        <v>0</v>
      </c>
      <c r="AD121" s="176">
        <f t="shared" si="175"/>
        <v>0</v>
      </c>
      <c r="AE121" s="176">
        <f t="shared" si="175"/>
        <v>0</v>
      </c>
      <c r="AG121" s="203">
        <f t="shared" ref="AG121:AI121" si="176">SUM(AG113:AG119)</f>
        <v>0</v>
      </c>
      <c r="AH121" s="176">
        <f t="shared" si="176"/>
        <v>0</v>
      </c>
      <c r="AI121" s="176">
        <f t="shared" si="176"/>
        <v>0</v>
      </c>
      <c r="AK121" s="203">
        <f t="shared" ref="AK121:AM121" si="177">SUM(AK113:AK119)</f>
        <v>0</v>
      </c>
      <c r="AL121" s="176">
        <f t="shared" si="177"/>
        <v>0</v>
      </c>
      <c r="AM121" s="176">
        <f t="shared" si="177"/>
        <v>0</v>
      </c>
      <c r="AO121" s="203">
        <f t="shared" ref="AO121:AQ121" si="178">SUM(AO113:AO119)</f>
        <v>0</v>
      </c>
      <c r="AP121" s="176">
        <f t="shared" si="178"/>
        <v>0</v>
      </c>
      <c r="AQ121" s="176">
        <f t="shared" si="178"/>
        <v>0</v>
      </c>
      <c r="AS121" s="203">
        <f t="shared" ref="AS121:AU121" si="179">SUM(AS113:AS119)</f>
        <v>0</v>
      </c>
      <c r="AT121" s="176">
        <f t="shared" si="179"/>
        <v>0</v>
      </c>
      <c r="AU121" s="176">
        <f t="shared" si="179"/>
        <v>0</v>
      </c>
    </row>
    <row r="122" spans="2:47" x14ac:dyDescent="0.25">
      <c r="B122" s="139"/>
      <c r="C122" s="193"/>
      <c r="D122" s="199"/>
      <c r="E122" s="204"/>
      <c r="F122" s="149"/>
      <c r="G122" s="149"/>
      <c r="I122" s="204"/>
      <c r="J122" s="149"/>
      <c r="K122" s="149"/>
      <c r="M122" s="204"/>
      <c r="N122" s="149"/>
      <c r="O122" s="149"/>
      <c r="Q122" s="204"/>
      <c r="R122" s="149"/>
      <c r="S122" s="149"/>
      <c r="U122" s="204"/>
      <c r="V122" s="149"/>
      <c r="W122" s="149"/>
      <c r="Y122" s="204"/>
      <c r="Z122" s="149"/>
      <c r="AA122" s="149"/>
      <c r="AC122" s="204"/>
      <c r="AD122" s="149"/>
      <c r="AE122" s="149"/>
      <c r="AG122" s="204"/>
      <c r="AH122" s="149"/>
      <c r="AI122" s="149"/>
      <c r="AK122" s="204"/>
      <c r="AL122" s="149"/>
      <c r="AM122" s="149"/>
      <c r="AO122" s="204"/>
      <c r="AP122" s="149"/>
      <c r="AQ122" s="149"/>
      <c r="AS122" s="204"/>
      <c r="AT122" s="149"/>
      <c r="AU122" s="149"/>
    </row>
    <row r="123" spans="2:47" s="216" customFormat="1" x14ac:dyDescent="0.25">
      <c r="B123" s="213">
        <v>2000</v>
      </c>
      <c r="C123" s="214"/>
      <c r="D123" s="215" t="s">
        <v>41</v>
      </c>
      <c r="E123" s="377">
        <f>+E121+E111</f>
        <v>0</v>
      </c>
      <c r="F123" s="179">
        <f>+F121+F111</f>
        <v>0</v>
      </c>
      <c r="G123" s="179">
        <f>+G121+G111</f>
        <v>0</v>
      </c>
      <c r="I123" s="377">
        <f t="shared" ref="I123:K123" si="180">+I121+I111</f>
        <v>0</v>
      </c>
      <c r="J123" s="179">
        <f t="shared" si="180"/>
        <v>0</v>
      </c>
      <c r="K123" s="179">
        <f t="shared" si="180"/>
        <v>0</v>
      </c>
      <c r="M123" s="377">
        <f t="shared" ref="M123:O123" si="181">+M121+M111</f>
        <v>0</v>
      </c>
      <c r="N123" s="179">
        <f t="shared" si="181"/>
        <v>0</v>
      </c>
      <c r="O123" s="179">
        <f t="shared" si="181"/>
        <v>0</v>
      </c>
      <c r="Q123" s="377">
        <f t="shared" ref="Q123:S123" si="182">+Q121+Q111</f>
        <v>0</v>
      </c>
      <c r="R123" s="179">
        <f t="shared" si="182"/>
        <v>0</v>
      </c>
      <c r="S123" s="179">
        <f t="shared" si="182"/>
        <v>0</v>
      </c>
      <c r="U123" s="377">
        <f t="shared" ref="U123:W123" si="183">+U121+U111</f>
        <v>0</v>
      </c>
      <c r="V123" s="179">
        <f t="shared" si="183"/>
        <v>0</v>
      </c>
      <c r="W123" s="179">
        <f t="shared" si="183"/>
        <v>0</v>
      </c>
      <c r="Y123" s="377">
        <f t="shared" ref="Y123:AA123" si="184">+Y121+Y111</f>
        <v>0</v>
      </c>
      <c r="Z123" s="179">
        <f t="shared" si="184"/>
        <v>0</v>
      </c>
      <c r="AA123" s="179">
        <f t="shared" si="184"/>
        <v>0</v>
      </c>
      <c r="AC123" s="377">
        <f t="shared" ref="AC123:AE123" si="185">+AC121+AC111</f>
        <v>0</v>
      </c>
      <c r="AD123" s="179">
        <f t="shared" si="185"/>
        <v>0</v>
      </c>
      <c r="AE123" s="179">
        <f t="shared" si="185"/>
        <v>0</v>
      </c>
      <c r="AG123" s="377">
        <f t="shared" ref="AG123:AI123" si="186">+AG121+AG111</f>
        <v>0</v>
      </c>
      <c r="AH123" s="179">
        <f t="shared" si="186"/>
        <v>0</v>
      </c>
      <c r="AI123" s="179">
        <f t="shared" si="186"/>
        <v>0</v>
      </c>
      <c r="AK123" s="377">
        <f t="shared" ref="AK123:AM123" si="187">+AK121+AK111</f>
        <v>0</v>
      </c>
      <c r="AL123" s="179">
        <f t="shared" si="187"/>
        <v>0</v>
      </c>
      <c r="AM123" s="179">
        <f t="shared" si="187"/>
        <v>0</v>
      </c>
      <c r="AO123" s="377">
        <f t="shared" ref="AO123:AQ123" si="188">+AO121+AO111</f>
        <v>0</v>
      </c>
      <c r="AP123" s="179">
        <f t="shared" si="188"/>
        <v>0</v>
      </c>
      <c r="AQ123" s="179">
        <f t="shared" si="188"/>
        <v>0</v>
      </c>
      <c r="AS123" s="377">
        <f t="shared" ref="AS123:AU123" si="189">+AS121+AS111</f>
        <v>0</v>
      </c>
      <c r="AT123" s="179">
        <f t="shared" si="189"/>
        <v>0</v>
      </c>
      <c r="AU123" s="179">
        <f t="shared" si="189"/>
        <v>0</v>
      </c>
    </row>
    <row r="124" spans="2:47" x14ac:dyDescent="0.25">
      <c r="B124" s="139"/>
      <c r="C124" s="193"/>
      <c r="D124" s="194"/>
      <c r="E124" s="204"/>
      <c r="F124" s="149"/>
      <c r="G124" s="149"/>
      <c r="I124" s="204"/>
      <c r="J124" s="149"/>
      <c r="K124" s="149"/>
      <c r="M124" s="204"/>
      <c r="N124" s="149"/>
      <c r="O124" s="149"/>
      <c r="Q124" s="204"/>
      <c r="R124" s="149"/>
      <c r="S124" s="149"/>
      <c r="U124" s="204"/>
      <c r="V124" s="149"/>
      <c r="W124" s="149"/>
      <c r="Y124" s="204"/>
      <c r="Z124" s="149"/>
      <c r="AA124" s="149"/>
      <c r="AC124" s="204"/>
      <c r="AD124" s="149"/>
      <c r="AE124" s="149"/>
      <c r="AG124" s="204"/>
      <c r="AH124" s="149"/>
      <c r="AI124" s="149"/>
      <c r="AK124" s="204"/>
      <c r="AL124" s="149"/>
      <c r="AM124" s="149"/>
      <c r="AO124" s="204"/>
      <c r="AP124" s="149"/>
      <c r="AQ124" s="149"/>
      <c r="AS124" s="204"/>
      <c r="AT124" s="149"/>
      <c r="AU124" s="149"/>
    </row>
    <row r="125" spans="2:47" x14ac:dyDescent="0.25">
      <c r="B125" s="139"/>
      <c r="C125" s="145" t="s">
        <v>43</v>
      </c>
      <c r="D125" s="198"/>
      <c r="E125" s="204"/>
      <c r="F125" s="149"/>
      <c r="G125" s="149"/>
      <c r="I125" s="204"/>
      <c r="J125" s="149"/>
      <c r="K125" s="149"/>
      <c r="M125" s="204"/>
      <c r="N125" s="149"/>
      <c r="O125" s="149"/>
      <c r="Q125" s="204"/>
      <c r="R125" s="149"/>
      <c r="S125" s="149"/>
      <c r="U125" s="204"/>
      <c r="V125" s="149"/>
      <c r="W125" s="149"/>
      <c r="Y125" s="204"/>
      <c r="Z125" s="149"/>
      <c r="AA125" s="149"/>
      <c r="AC125" s="204"/>
      <c r="AD125" s="149"/>
      <c r="AE125" s="149"/>
      <c r="AG125" s="204"/>
      <c r="AH125" s="149"/>
      <c r="AI125" s="149"/>
      <c r="AK125" s="204"/>
      <c r="AL125" s="149"/>
      <c r="AM125" s="149"/>
      <c r="AO125" s="204"/>
      <c r="AP125" s="149"/>
      <c r="AQ125" s="149"/>
      <c r="AS125" s="204"/>
      <c r="AT125" s="149"/>
      <c r="AU125" s="149"/>
    </row>
    <row r="126" spans="2:47" x14ac:dyDescent="0.25">
      <c r="B126" s="139"/>
      <c r="C126" s="193"/>
      <c r="D126" s="194"/>
      <c r="E126" s="204"/>
      <c r="F126" s="149"/>
      <c r="G126" s="149"/>
      <c r="I126" s="204"/>
      <c r="J126" s="149"/>
      <c r="K126" s="149"/>
      <c r="M126" s="204"/>
      <c r="N126" s="149"/>
      <c r="O126" s="149"/>
      <c r="Q126" s="204"/>
      <c r="R126" s="149"/>
      <c r="S126" s="149"/>
      <c r="U126" s="204"/>
      <c r="V126" s="149"/>
      <c r="W126" s="149"/>
      <c r="Y126" s="204"/>
      <c r="Z126" s="149"/>
      <c r="AA126" s="149"/>
      <c r="AC126" s="204"/>
      <c r="AD126" s="149"/>
      <c r="AE126" s="149"/>
      <c r="AG126" s="204"/>
      <c r="AH126" s="149"/>
      <c r="AI126" s="149"/>
      <c r="AK126" s="204"/>
      <c r="AL126" s="149"/>
      <c r="AM126" s="149"/>
      <c r="AO126" s="204"/>
      <c r="AP126" s="149"/>
      <c r="AQ126" s="149"/>
      <c r="AS126" s="204"/>
      <c r="AT126" s="149"/>
      <c r="AU126" s="149"/>
    </row>
    <row r="127" spans="2:47" x14ac:dyDescent="0.25">
      <c r="B127" s="139">
        <v>3100</v>
      </c>
      <c r="C127" s="219" t="s">
        <v>44</v>
      </c>
      <c r="D127" s="198"/>
      <c r="E127" s="377">
        <f>SUM(E128:E130)</f>
        <v>0</v>
      </c>
      <c r="F127" s="179">
        <f>SUM(F128:F130)</f>
        <v>0</v>
      </c>
      <c r="G127" s="179">
        <f>SUM(G128:G130)</f>
        <v>0</v>
      </c>
      <c r="I127" s="377">
        <f t="shared" ref="I127:K127" si="190">SUM(I128:I130)</f>
        <v>0</v>
      </c>
      <c r="J127" s="179">
        <f t="shared" si="190"/>
        <v>0</v>
      </c>
      <c r="K127" s="179">
        <f t="shared" si="190"/>
        <v>0</v>
      </c>
      <c r="M127" s="377">
        <f t="shared" ref="M127:O127" si="191">SUM(M128:M130)</f>
        <v>0</v>
      </c>
      <c r="N127" s="179">
        <f t="shared" si="191"/>
        <v>0</v>
      </c>
      <c r="O127" s="179">
        <f t="shared" si="191"/>
        <v>0</v>
      </c>
      <c r="Q127" s="377">
        <f t="shared" ref="Q127:S127" si="192">SUM(Q128:Q130)</f>
        <v>0</v>
      </c>
      <c r="R127" s="179">
        <f t="shared" si="192"/>
        <v>0</v>
      </c>
      <c r="S127" s="179">
        <f t="shared" si="192"/>
        <v>0</v>
      </c>
      <c r="U127" s="377">
        <f t="shared" ref="U127:W127" si="193">SUM(U128:U130)</f>
        <v>0</v>
      </c>
      <c r="V127" s="179">
        <f t="shared" si="193"/>
        <v>0</v>
      </c>
      <c r="W127" s="179">
        <f t="shared" si="193"/>
        <v>0</v>
      </c>
      <c r="Y127" s="377">
        <f t="shared" ref="Y127:AA127" si="194">SUM(Y128:Y130)</f>
        <v>0</v>
      </c>
      <c r="Z127" s="179">
        <f t="shared" si="194"/>
        <v>0</v>
      </c>
      <c r="AA127" s="179">
        <f t="shared" si="194"/>
        <v>0</v>
      </c>
      <c r="AC127" s="377">
        <f t="shared" ref="AC127:AE127" si="195">SUM(AC128:AC130)</f>
        <v>0</v>
      </c>
      <c r="AD127" s="179">
        <f t="shared" si="195"/>
        <v>0</v>
      </c>
      <c r="AE127" s="179">
        <f t="shared" si="195"/>
        <v>0</v>
      </c>
      <c r="AG127" s="377">
        <f t="shared" ref="AG127:AI127" si="196">SUM(AG128:AG130)</f>
        <v>0</v>
      </c>
      <c r="AH127" s="179">
        <f t="shared" si="196"/>
        <v>0</v>
      </c>
      <c r="AI127" s="179">
        <f t="shared" si="196"/>
        <v>0</v>
      </c>
      <c r="AK127" s="377">
        <f t="shared" ref="AK127:AM127" si="197">SUM(AK128:AK130)</f>
        <v>0</v>
      </c>
      <c r="AL127" s="179">
        <f t="shared" si="197"/>
        <v>0</v>
      </c>
      <c r="AM127" s="179">
        <f t="shared" si="197"/>
        <v>0</v>
      </c>
      <c r="AO127" s="377">
        <f t="shared" ref="AO127:AQ127" si="198">SUM(AO128:AO130)</f>
        <v>0</v>
      </c>
      <c r="AP127" s="179">
        <f t="shared" si="198"/>
        <v>0</v>
      </c>
      <c r="AQ127" s="179">
        <f t="shared" si="198"/>
        <v>0</v>
      </c>
      <c r="AS127" s="377">
        <f t="shared" ref="AS127:AU127" si="199">SUM(AS128:AS130)</f>
        <v>0</v>
      </c>
      <c r="AT127" s="179">
        <f t="shared" si="199"/>
        <v>0</v>
      </c>
      <c r="AU127" s="179">
        <f t="shared" si="199"/>
        <v>0</v>
      </c>
    </row>
    <row r="128" spans="2:47" x14ac:dyDescent="0.25">
      <c r="B128" s="139">
        <v>3110</v>
      </c>
      <c r="C128" s="193"/>
      <c r="D128" s="199" t="s">
        <v>45</v>
      </c>
      <c r="E128" s="200">
        <f t="shared" ref="E128:G130" si="200">+I128+M128+Q128+U128+Y128+AC128+AG128+AK128+AO128+AS128</f>
        <v>0</v>
      </c>
      <c r="F128" s="158">
        <f t="shared" si="200"/>
        <v>0</v>
      </c>
      <c r="G128" s="158">
        <f t="shared" si="200"/>
        <v>0</v>
      </c>
      <c r="I128" s="200">
        <v>0</v>
      </c>
      <c r="J128" s="158">
        <v>0</v>
      </c>
      <c r="K128" s="158">
        <v>0</v>
      </c>
      <c r="M128" s="200">
        <v>0</v>
      </c>
      <c r="N128" s="158">
        <v>0</v>
      </c>
      <c r="O128" s="158">
        <v>0</v>
      </c>
      <c r="Q128" s="200">
        <v>0</v>
      </c>
      <c r="R128" s="158">
        <v>0</v>
      </c>
      <c r="S128" s="158">
        <v>0</v>
      </c>
      <c r="U128" s="200">
        <v>0</v>
      </c>
      <c r="V128" s="158">
        <v>0</v>
      </c>
      <c r="W128" s="158">
        <v>0</v>
      </c>
      <c r="Y128" s="200">
        <v>0</v>
      </c>
      <c r="Z128" s="158">
        <v>0</v>
      </c>
      <c r="AA128" s="158">
        <v>0</v>
      </c>
      <c r="AC128" s="200">
        <v>0</v>
      </c>
      <c r="AD128" s="158">
        <v>0</v>
      </c>
      <c r="AE128" s="158">
        <v>0</v>
      </c>
      <c r="AG128" s="200">
        <v>0</v>
      </c>
      <c r="AH128" s="158">
        <v>0</v>
      </c>
      <c r="AI128" s="158">
        <v>0</v>
      </c>
      <c r="AK128" s="200">
        <v>0</v>
      </c>
      <c r="AL128" s="158">
        <v>0</v>
      </c>
      <c r="AM128" s="158">
        <v>0</v>
      </c>
      <c r="AO128" s="200">
        <v>0</v>
      </c>
      <c r="AP128" s="158">
        <v>0</v>
      </c>
      <c r="AQ128" s="158">
        <v>0</v>
      </c>
      <c r="AS128" s="200">
        <v>0</v>
      </c>
      <c r="AT128" s="158">
        <v>0</v>
      </c>
      <c r="AU128" s="158">
        <v>0</v>
      </c>
    </row>
    <row r="129" spans="2:47" x14ac:dyDescent="0.25">
      <c r="B129" s="139">
        <v>3120</v>
      </c>
      <c r="C129" s="193"/>
      <c r="D129" s="199" t="s">
        <v>46</v>
      </c>
      <c r="E129" s="200">
        <f t="shared" si="200"/>
        <v>0</v>
      </c>
      <c r="F129" s="158">
        <f t="shared" si="200"/>
        <v>0</v>
      </c>
      <c r="G129" s="158">
        <f t="shared" si="200"/>
        <v>0</v>
      </c>
      <c r="I129" s="200">
        <v>0</v>
      </c>
      <c r="J129" s="158">
        <v>0</v>
      </c>
      <c r="K129" s="158">
        <v>0</v>
      </c>
      <c r="M129" s="200">
        <v>0</v>
      </c>
      <c r="N129" s="158">
        <v>0</v>
      </c>
      <c r="O129" s="158">
        <v>0</v>
      </c>
      <c r="Q129" s="200">
        <v>0</v>
      </c>
      <c r="R129" s="158">
        <v>0</v>
      </c>
      <c r="S129" s="158">
        <v>0</v>
      </c>
      <c r="U129" s="200">
        <v>0</v>
      </c>
      <c r="V129" s="158">
        <v>0</v>
      </c>
      <c r="W129" s="158">
        <v>0</v>
      </c>
      <c r="Y129" s="200">
        <v>0</v>
      </c>
      <c r="Z129" s="158">
        <v>0</v>
      </c>
      <c r="AA129" s="158">
        <v>0</v>
      </c>
      <c r="AC129" s="200">
        <v>0</v>
      </c>
      <c r="AD129" s="158">
        <v>0</v>
      </c>
      <c r="AE129" s="158">
        <v>0</v>
      </c>
      <c r="AG129" s="200">
        <v>0</v>
      </c>
      <c r="AH129" s="158">
        <v>0</v>
      </c>
      <c r="AI129" s="158">
        <v>0</v>
      </c>
      <c r="AK129" s="200">
        <v>0</v>
      </c>
      <c r="AL129" s="158">
        <v>0</v>
      </c>
      <c r="AM129" s="158">
        <v>0</v>
      </c>
      <c r="AO129" s="200">
        <v>0</v>
      </c>
      <c r="AP129" s="158">
        <v>0</v>
      </c>
      <c r="AQ129" s="158">
        <v>0</v>
      </c>
      <c r="AS129" s="200">
        <v>0</v>
      </c>
      <c r="AT129" s="158">
        <v>0</v>
      </c>
      <c r="AU129" s="158">
        <v>0</v>
      </c>
    </row>
    <row r="130" spans="2:47" x14ac:dyDescent="0.25">
      <c r="B130" s="139">
        <v>3130</v>
      </c>
      <c r="C130" s="193"/>
      <c r="D130" s="199" t="s">
        <v>47</v>
      </c>
      <c r="E130" s="200">
        <f t="shared" si="200"/>
        <v>0</v>
      </c>
      <c r="F130" s="158">
        <f t="shared" si="200"/>
        <v>0</v>
      </c>
      <c r="G130" s="158">
        <f t="shared" si="200"/>
        <v>0</v>
      </c>
      <c r="I130" s="200">
        <v>0</v>
      </c>
      <c r="J130" s="158">
        <v>0</v>
      </c>
      <c r="K130" s="158">
        <v>0</v>
      </c>
      <c r="M130" s="200">
        <v>0</v>
      </c>
      <c r="N130" s="158">
        <v>0</v>
      </c>
      <c r="O130" s="158">
        <v>0</v>
      </c>
      <c r="Q130" s="200">
        <v>0</v>
      </c>
      <c r="R130" s="158">
        <v>0</v>
      </c>
      <c r="S130" s="158">
        <v>0</v>
      </c>
      <c r="U130" s="200">
        <v>0</v>
      </c>
      <c r="V130" s="158">
        <v>0</v>
      </c>
      <c r="W130" s="158">
        <v>0</v>
      </c>
      <c r="Y130" s="200">
        <v>0</v>
      </c>
      <c r="Z130" s="158">
        <v>0</v>
      </c>
      <c r="AA130" s="158">
        <v>0</v>
      </c>
      <c r="AC130" s="200">
        <v>0</v>
      </c>
      <c r="AD130" s="158">
        <v>0</v>
      </c>
      <c r="AE130" s="158">
        <v>0</v>
      </c>
      <c r="AG130" s="200">
        <v>0</v>
      </c>
      <c r="AH130" s="158">
        <v>0</v>
      </c>
      <c r="AI130" s="158">
        <v>0</v>
      </c>
      <c r="AK130" s="200">
        <v>0</v>
      </c>
      <c r="AL130" s="158">
        <v>0</v>
      </c>
      <c r="AM130" s="158">
        <v>0</v>
      </c>
      <c r="AO130" s="200">
        <v>0</v>
      </c>
      <c r="AP130" s="158">
        <v>0</v>
      </c>
      <c r="AQ130" s="158">
        <v>0</v>
      </c>
      <c r="AS130" s="200">
        <v>0</v>
      </c>
      <c r="AT130" s="158">
        <v>0</v>
      </c>
      <c r="AU130" s="158">
        <v>0</v>
      </c>
    </row>
    <row r="131" spans="2:47" x14ac:dyDescent="0.25">
      <c r="B131" s="139"/>
      <c r="C131" s="193"/>
      <c r="D131" s="199"/>
      <c r="E131" s="200"/>
      <c r="F131" s="158"/>
      <c r="G131" s="158"/>
      <c r="I131" s="200"/>
      <c r="J131" s="158"/>
      <c r="K131" s="158"/>
      <c r="M131" s="200"/>
      <c r="N131" s="158"/>
      <c r="O131" s="158"/>
      <c r="Q131" s="200"/>
      <c r="R131" s="158"/>
      <c r="S131" s="158"/>
      <c r="U131" s="200"/>
      <c r="V131" s="158"/>
      <c r="W131" s="158"/>
      <c r="Y131" s="200"/>
      <c r="Z131" s="158"/>
      <c r="AA131" s="158"/>
      <c r="AC131" s="200"/>
      <c r="AD131" s="158"/>
      <c r="AE131" s="158"/>
      <c r="AG131" s="200"/>
      <c r="AH131" s="158"/>
      <c r="AI131" s="158"/>
      <c r="AK131" s="200"/>
      <c r="AL131" s="158"/>
      <c r="AM131" s="158"/>
      <c r="AO131" s="200"/>
      <c r="AP131" s="158"/>
      <c r="AQ131" s="158"/>
      <c r="AS131" s="200"/>
      <c r="AT131" s="158"/>
      <c r="AU131" s="158"/>
    </row>
    <row r="132" spans="2:47" x14ac:dyDescent="0.25">
      <c r="B132" s="139">
        <v>3200</v>
      </c>
      <c r="C132" s="219" t="s">
        <v>48</v>
      </c>
      <c r="D132" s="198"/>
      <c r="E132" s="377">
        <f>SUM(E133:E137)</f>
        <v>0</v>
      </c>
      <c r="F132" s="179">
        <f>SUM(F133:F137)</f>
        <v>0</v>
      </c>
      <c r="G132" s="179">
        <f>SUM(G133:G137)</f>
        <v>0</v>
      </c>
      <c r="I132" s="377">
        <f t="shared" ref="I132:K132" si="201">SUM(I133:I137)</f>
        <v>0</v>
      </c>
      <c r="J132" s="179">
        <f t="shared" si="201"/>
        <v>0</v>
      </c>
      <c r="K132" s="179">
        <f t="shared" si="201"/>
        <v>0</v>
      </c>
      <c r="M132" s="377">
        <f t="shared" ref="M132:O132" si="202">SUM(M133:M137)</f>
        <v>0</v>
      </c>
      <c r="N132" s="179">
        <f t="shared" si="202"/>
        <v>0</v>
      </c>
      <c r="O132" s="179">
        <f t="shared" si="202"/>
        <v>0</v>
      </c>
      <c r="Q132" s="377">
        <f t="shared" ref="Q132:S132" si="203">SUM(Q133:Q137)</f>
        <v>0</v>
      </c>
      <c r="R132" s="179">
        <f t="shared" si="203"/>
        <v>0</v>
      </c>
      <c r="S132" s="179">
        <f t="shared" si="203"/>
        <v>0</v>
      </c>
      <c r="U132" s="377">
        <f t="shared" ref="U132:W132" si="204">SUM(U133:U137)</f>
        <v>0</v>
      </c>
      <c r="V132" s="179">
        <f t="shared" si="204"/>
        <v>0</v>
      </c>
      <c r="W132" s="179">
        <f t="shared" si="204"/>
        <v>0</v>
      </c>
      <c r="Y132" s="377">
        <f t="shared" ref="Y132:AA132" si="205">SUM(Y133:Y137)</f>
        <v>0</v>
      </c>
      <c r="Z132" s="179">
        <f t="shared" si="205"/>
        <v>0</v>
      </c>
      <c r="AA132" s="179">
        <f t="shared" si="205"/>
        <v>0</v>
      </c>
      <c r="AC132" s="377">
        <f t="shared" ref="AC132:AE132" si="206">SUM(AC133:AC137)</f>
        <v>0</v>
      </c>
      <c r="AD132" s="179">
        <f t="shared" si="206"/>
        <v>0</v>
      </c>
      <c r="AE132" s="179">
        <f t="shared" si="206"/>
        <v>0</v>
      </c>
      <c r="AG132" s="377">
        <f t="shared" ref="AG132:AI132" si="207">SUM(AG133:AG137)</f>
        <v>0</v>
      </c>
      <c r="AH132" s="179">
        <f t="shared" si="207"/>
        <v>0</v>
      </c>
      <c r="AI132" s="179">
        <f t="shared" si="207"/>
        <v>0</v>
      </c>
      <c r="AK132" s="377">
        <f t="shared" ref="AK132:AM132" si="208">SUM(AK133:AK137)</f>
        <v>0</v>
      </c>
      <c r="AL132" s="179">
        <f t="shared" si="208"/>
        <v>0</v>
      </c>
      <c r="AM132" s="179">
        <f t="shared" si="208"/>
        <v>0</v>
      </c>
      <c r="AO132" s="377">
        <f t="shared" ref="AO132:AQ132" si="209">SUM(AO133:AO137)</f>
        <v>0</v>
      </c>
      <c r="AP132" s="179">
        <f t="shared" si="209"/>
        <v>0</v>
      </c>
      <c r="AQ132" s="179">
        <f t="shared" si="209"/>
        <v>0</v>
      </c>
      <c r="AS132" s="377">
        <f t="shared" ref="AS132:AU132" si="210">SUM(AS133:AS137)</f>
        <v>0</v>
      </c>
      <c r="AT132" s="179">
        <f t="shared" si="210"/>
        <v>0</v>
      </c>
      <c r="AU132" s="179">
        <f t="shared" si="210"/>
        <v>0</v>
      </c>
    </row>
    <row r="133" spans="2:47" x14ac:dyDescent="0.25">
      <c r="B133" s="139">
        <v>3210</v>
      </c>
      <c r="C133" s="193"/>
      <c r="D133" s="199" t="s">
        <v>49</v>
      </c>
      <c r="E133" s="200">
        <f t="shared" ref="E133:G137" si="211">+I133+M133+Q133+U133+Y133+AC133+AG133+AK133+AO133+AS133</f>
        <v>0</v>
      </c>
      <c r="F133" s="158">
        <f t="shared" si="211"/>
        <v>0</v>
      </c>
      <c r="G133" s="158">
        <f t="shared" si="211"/>
        <v>0</v>
      </c>
      <c r="I133" s="200">
        <v>0</v>
      </c>
      <c r="J133" s="158">
        <v>0</v>
      </c>
      <c r="K133" s="158">
        <v>0</v>
      </c>
      <c r="M133" s="200">
        <v>0</v>
      </c>
      <c r="N133" s="158">
        <v>0</v>
      </c>
      <c r="O133" s="158">
        <v>0</v>
      </c>
      <c r="Q133" s="200">
        <v>0</v>
      </c>
      <c r="R133" s="158">
        <v>0</v>
      </c>
      <c r="S133" s="158">
        <v>0</v>
      </c>
      <c r="U133" s="200">
        <v>0</v>
      </c>
      <c r="V133" s="158">
        <v>0</v>
      </c>
      <c r="W133" s="158">
        <v>0</v>
      </c>
      <c r="Y133" s="200">
        <v>0</v>
      </c>
      <c r="Z133" s="158">
        <v>0</v>
      </c>
      <c r="AA133" s="158">
        <v>0</v>
      </c>
      <c r="AC133" s="200">
        <v>0</v>
      </c>
      <c r="AD133" s="158">
        <v>0</v>
      </c>
      <c r="AE133" s="158">
        <v>0</v>
      </c>
      <c r="AG133" s="200">
        <v>0</v>
      </c>
      <c r="AH133" s="158">
        <v>0</v>
      </c>
      <c r="AI133" s="158">
        <v>0</v>
      </c>
      <c r="AK133" s="200">
        <v>0</v>
      </c>
      <c r="AL133" s="158">
        <v>0</v>
      </c>
      <c r="AM133" s="158">
        <v>0</v>
      </c>
      <c r="AO133" s="200">
        <v>0</v>
      </c>
      <c r="AP133" s="158">
        <v>0</v>
      </c>
      <c r="AQ133" s="158">
        <v>0</v>
      </c>
      <c r="AS133" s="200">
        <v>0</v>
      </c>
      <c r="AT133" s="158">
        <v>0</v>
      </c>
      <c r="AU133" s="158">
        <v>0</v>
      </c>
    </row>
    <row r="134" spans="2:47" x14ac:dyDescent="0.25">
      <c r="B134" s="139">
        <v>3220</v>
      </c>
      <c r="C134" s="193"/>
      <c r="D134" s="199" t="s">
        <v>50</v>
      </c>
      <c r="E134" s="200">
        <f t="shared" si="211"/>
        <v>0</v>
      </c>
      <c r="F134" s="158">
        <f t="shared" si="211"/>
        <v>0</v>
      </c>
      <c r="G134" s="158">
        <f t="shared" si="211"/>
        <v>0</v>
      </c>
      <c r="I134" s="200">
        <v>0</v>
      </c>
      <c r="J134" s="158">
        <v>0</v>
      </c>
      <c r="K134" s="158">
        <v>0</v>
      </c>
      <c r="M134" s="200">
        <v>0</v>
      </c>
      <c r="N134" s="158">
        <v>0</v>
      </c>
      <c r="O134" s="158">
        <v>0</v>
      </c>
      <c r="Q134" s="200">
        <v>0</v>
      </c>
      <c r="R134" s="158">
        <v>0</v>
      </c>
      <c r="S134" s="158">
        <v>0</v>
      </c>
      <c r="U134" s="200">
        <v>0</v>
      </c>
      <c r="V134" s="158">
        <v>0</v>
      </c>
      <c r="W134" s="158">
        <v>0</v>
      </c>
      <c r="Y134" s="200">
        <v>0</v>
      </c>
      <c r="Z134" s="158">
        <v>0</v>
      </c>
      <c r="AA134" s="158">
        <v>0</v>
      </c>
      <c r="AC134" s="200">
        <v>0</v>
      </c>
      <c r="AD134" s="158">
        <v>0</v>
      </c>
      <c r="AE134" s="158">
        <v>0</v>
      </c>
      <c r="AG134" s="200">
        <v>0</v>
      </c>
      <c r="AH134" s="158">
        <v>0</v>
      </c>
      <c r="AI134" s="158">
        <v>0</v>
      </c>
      <c r="AK134" s="200">
        <v>0</v>
      </c>
      <c r="AL134" s="158">
        <v>0</v>
      </c>
      <c r="AM134" s="158">
        <v>0</v>
      </c>
      <c r="AO134" s="200">
        <v>0</v>
      </c>
      <c r="AP134" s="158">
        <v>0</v>
      </c>
      <c r="AQ134" s="158">
        <v>0</v>
      </c>
      <c r="AS134" s="200">
        <v>0</v>
      </c>
      <c r="AT134" s="158">
        <v>0</v>
      </c>
      <c r="AU134" s="158">
        <v>0</v>
      </c>
    </row>
    <row r="135" spans="2:47" x14ac:dyDescent="0.25">
      <c r="B135" s="139">
        <v>3230</v>
      </c>
      <c r="C135" s="193"/>
      <c r="D135" s="199" t="s">
        <v>51</v>
      </c>
      <c r="E135" s="200">
        <f t="shared" si="211"/>
        <v>0</v>
      </c>
      <c r="F135" s="158">
        <f t="shared" si="211"/>
        <v>0</v>
      </c>
      <c r="G135" s="158">
        <f t="shared" si="211"/>
        <v>0</v>
      </c>
      <c r="I135" s="200">
        <v>0</v>
      </c>
      <c r="J135" s="158">
        <v>0</v>
      </c>
      <c r="K135" s="158">
        <v>0</v>
      </c>
      <c r="M135" s="200">
        <v>0</v>
      </c>
      <c r="N135" s="158">
        <v>0</v>
      </c>
      <c r="O135" s="158">
        <v>0</v>
      </c>
      <c r="Q135" s="200">
        <v>0</v>
      </c>
      <c r="R135" s="158">
        <v>0</v>
      </c>
      <c r="S135" s="158">
        <v>0</v>
      </c>
      <c r="U135" s="200">
        <v>0</v>
      </c>
      <c r="V135" s="158">
        <v>0</v>
      </c>
      <c r="W135" s="158">
        <v>0</v>
      </c>
      <c r="Y135" s="200">
        <v>0</v>
      </c>
      <c r="Z135" s="158">
        <v>0</v>
      </c>
      <c r="AA135" s="158">
        <v>0</v>
      </c>
      <c r="AC135" s="200">
        <v>0</v>
      </c>
      <c r="AD135" s="158">
        <v>0</v>
      </c>
      <c r="AE135" s="158">
        <v>0</v>
      </c>
      <c r="AG135" s="200">
        <v>0</v>
      </c>
      <c r="AH135" s="158">
        <v>0</v>
      </c>
      <c r="AI135" s="158">
        <v>0</v>
      </c>
      <c r="AK135" s="200">
        <v>0</v>
      </c>
      <c r="AL135" s="158">
        <v>0</v>
      </c>
      <c r="AM135" s="158">
        <v>0</v>
      </c>
      <c r="AO135" s="200">
        <v>0</v>
      </c>
      <c r="AP135" s="158">
        <v>0</v>
      </c>
      <c r="AQ135" s="158">
        <v>0</v>
      </c>
      <c r="AS135" s="200">
        <v>0</v>
      </c>
      <c r="AT135" s="158">
        <v>0</v>
      </c>
      <c r="AU135" s="158">
        <v>0</v>
      </c>
    </row>
    <row r="136" spans="2:47" x14ac:dyDescent="0.25">
      <c r="B136" s="139">
        <v>3240</v>
      </c>
      <c r="C136" s="193"/>
      <c r="D136" s="199" t="s">
        <v>52</v>
      </c>
      <c r="E136" s="200">
        <f t="shared" si="211"/>
        <v>0</v>
      </c>
      <c r="F136" s="158">
        <f t="shared" si="211"/>
        <v>0</v>
      </c>
      <c r="G136" s="158">
        <f t="shared" si="211"/>
        <v>0</v>
      </c>
      <c r="I136" s="200">
        <v>0</v>
      </c>
      <c r="J136" s="158">
        <v>0</v>
      </c>
      <c r="K136" s="158">
        <v>0</v>
      </c>
      <c r="M136" s="200">
        <v>0</v>
      </c>
      <c r="N136" s="158">
        <v>0</v>
      </c>
      <c r="O136" s="158">
        <v>0</v>
      </c>
      <c r="Q136" s="200">
        <v>0</v>
      </c>
      <c r="R136" s="158">
        <v>0</v>
      </c>
      <c r="S136" s="158">
        <v>0</v>
      </c>
      <c r="U136" s="200">
        <v>0</v>
      </c>
      <c r="V136" s="158">
        <v>0</v>
      </c>
      <c r="W136" s="158">
        <v>0</v>
      </c>
      <c r="Y136" s="200">
        <v>0</v>
      </c>
      <c r="Z136" s="158">
        <v>0</v>
      </c>
      <c r="AA136" s="158">
        <v>0</v>
      </c>
      <c r="AC136" s="200">
        <v>0</v>
      </c>
      <c r="AD136" s="158">
        <v>0</v>
      </c>
      <c r="AE136" s="158">
        <v>0</v>
      </c>
      <c r="AG136" s="200">
        <v>0</v>
      </c>
      <c r="AH136" s="158">
        <v>0</v>
      </c>
      <c r="AI136" s="158">
        <v>0</v>
      </c>
      <c r="AK136" s="200">
        <v>0</v>
      </c>
      <c r="AL136" s="158">
        <v>0</v>
      </c>
      <c r="AM136" s="158">
        <v>0</v>
      </c>
      <c r="AO136" s="200">
        <v>0</v>
      </c>
      <c r="AP136" s="158">
        <v>0</v>
      </c>
      <c r="AQ136" s="158">
        <v>0</v>
      </c>
      <c r="AS136" s="200">
        <v>0</v>
      </c>
      <c r="AT136" s="158">
        <v>0</v>
      </c>
      <c r="AU136" s="158">
        <v>0</v>
      </c>
    </row>
    <row r="137" spans="2:47" x14ac:dyDescent="0.25">
      <c r="B137" s="139">
        <v>3250</v>
      </c>
      <c r="C137" s="193"/>
      <c r="D137" s="199" t="s">
        <v>53</v>
      </c>
      <c r="E137" s="200">
        <f t="shared" si="211"/>
        <v>0</v>
      </c>
      <c r="F137" s="158">
        <f t="shared" si="211"/>
        <v>0</v>
      </c>
      <c r="G137" s="158">
        <f t="shared" si="211"/>
        <v>0</v>
      </c>
      <c r="I137" s="200">
        <v>0</v>
      </c>
      <c r="J137" s="158">
        <v>0</v>
      </c>
      <c r="K137" s="158">
        <v>0</v>
      </c>
      <c r="M137" s="200">
        <v>0</v>
      </c>
      <c r="N137" s="158">
        <v>0</v>
      </c>
      <c r="O137" s="158">
        <v>0</v>
      </c>
      <c r="Q137" s="200">
        <v>0</v>
      </c>
      <c r="R137" s="158">
        <v>0</v>
      </c>
      <c r="S137" s="158">
        <v>0</v>
      </c>
      <c r="U137" s="200">
        <v>0</v>
      </c>
      <c r="V137" s="158">
        <v>0</v>
      </c>
      <c r="W137" s="158">
        <v>0</v>
      </c>
      <c r="Y137" s="200">
        <v>0</v>
      </c>
      <c r="Z137" s="158">
        <v>0</v>
      </c>
      <c r="AA137" s="158">
        <v>0</v>
      </c>
      <c r="AC137" s="200">
        <v>0</v>
      </c>
      <c r="AD137" s="158">
        <v>0</v>
      </c>
      <c r="AE137" s="158">
        <v>0</v>
      </c>
      <c r="AG137" s="200">
        <v>0</v>
      </c>
      <c r="AH137" s="158">
        <v>0</v>
      </c>
      <c r="AI137" s="158">
        <v>0</v>
      </c>
      <c r="AK137" s="200">
        <v>0</v>
      </c>
      <c r="AL137" s="158">
        <v>0</v>
      </c>
      <c r="AM137" s="158">
        <v>0</v>
      </c>
      <c r="AO137" s="200">
        <v>0</v>
      </c>
      <c r="AP137" s="158">
        <v>0</v>
      </c>
      <c r="AQ137" s="158">
        <v>0</v>
      </c>
      <c r="AS137" s="200">
        <v>0</v>
      </c>
      <c r="AT137" s="158">
        <v>0</v>
      </c>
      <c r="AU137" s="158">
        <v>0</v>
      </c>
    </row>
    <row r="138" spans="2:47" x14ac:dyDescent="0.25">
      <c r="B138" s="139"/>
      <c r="C138" s="193"/>
      <c r="D138" s="199"/>
      <c r="E138" s="200"/>
      <c r="F138" s="158"/>
      <c r="G138" s="158"/>
      <c r="I138" s="200"/>
      <c r="J138" s="158"/>
      <c r="K138" s="158"/>
      <c r="M138" s="200"/>
      <c r="N138" s="158"/>
      <c r="O138" s="158"/>
      <c r="Q138" s="200"/>
      <c r="R138" s="158"/>
      <c r="S138" s="158"/>
      <c r="U138" s="200"/>
      <c r="V138" s="158"/>
      <c r="W138" s="158"/>
      <c r="Y138" s="200"/>
      <c r="Z138" s="158"/>
      <c r="AA138" s="158"/>
      <c r="AC138" s="200"/>
      <c r="AD138" s="158"/>
      <c r="AE138" s="158"/>
      <c r="AG138" s="200"/>
      <c r="AH138" s="158"/>
      <c r="AI138" s="158"/>
      <c r="AK138" s="200"/>
      <c r="AL138" s="158"/>
      <c r="AM138" s="158"/>
      <c r="AO138" s="200"/>
      <c r="AP138" s="158"/>
      <c r="AQ138" s="158"/>
      <c r="AS138" s="200"/>
      <c r="AT138" s="158"/>
      <c r="AU138" s="158"/>
    </row>
    <row r="139" spans="2:47" x14ac:dyDescent="0.25">
      <c r="B139" s="139">
        <v>3300</v>
      </c>
      <c r="C139" s="219" t="s">
        <v>54</v>
      </c>
      <c r="D139" s="198"/>
      <c r="E139" s="377">
        <f>SUM(E140:E141)</f>
        <v>0</v>
      </c>
      <c r="F139" s="179">
        <f>SUM(F140:F141)</f>
        <v>0</v>
      </c>
      <c r="G139" s="179">
        <f>SUM(G140:G141)</f>
        <v>0</v>
      </c>
      <c r="I139" s="377">
        <f t="shared" ref="I139:K139" si="212">SUM(I140:I141)</f>
        <v>0</v>
      </c>
      <c r="J139" s="179">
        <f t="shared" si="212"/>
        <v>0</v>
      </c>
      <c r="K139" s="179">
        <f t="shared" si="212"/>
        <v>0</v>
      </c>
      <c r="M139" s="377">
        <f t="shared" ref="M139:O139" si="213">SUM(M140:M141)</f>
        <v>0</v>
      </c>
      <c r="N139" s="179">
        <f t="shared" si="213"/>
        <v>0</v>
      </c>
      <c r="O139" s="179">
        <f t="shared" si="213"/>
        <v>0</v>
      </c>
      <c r="Q139" s="377">
        <f t="shared" ref="Q139:S139" si="214">SUM(Q140:Q141)</f>
        <v>0</v>
      </c>
      <c r="R139" s="179">
        <f t="shared" si="214"/>
        <v>0</v>
      </c>
      <c r="S139" s="179">
        <f t="shared" si="214"/>
        <v>0</v>
      </c>
      <c r="U139" s="377">
        <f t="shared" ref="U139:W139" si="215">SUM(U140:U141)</f>
        <v>0</v>
      </c>
      <c r="V139" s="179">
        <f t="shared" si="215"/>
        <v>0</v>
      </c>
      <c r="W139" s="179">
        <f t="shared" si="215"/>
        <v>0</v>
      </c>
      <c r="Y139" s="377">
        <f t="shared" ref="Y139:AA139" si="216">SUM(Y140:Y141)</f>
        <v>0</v>
      </c>
      <c r="Z139" s="179">
        <f t="shared" si="216"/>
        <v>0</v>
      </c>
      <c r="AA139" s="179">
        <f t="shared" si="216"/>
        <v>0</v>
      </c>
      <c r="AC139" s="377">
        <f t="shared" ref="AC139:AE139" si="217">SUM(AC140:AC141)</f>
        <v>0</v>
      </c>
      <c r="AD139" s="179">
        <f t="shared" si="217"/>
        <v>0</v>
      </c>
      <c r="AE139" s="179">
        <f t="shared" si="217"/>
        <v>0</v>
      </c>
      <c r="AG139" s="377">
        <f t="shared" ref="AG139:AI139" si="218">SUM(AG140:AG141)</f>
        <v>0</v>
      </c>
      <c r="AH139" s="179">
        <f t="shared" si="218"/>
        <v>0</v>
      </c>
      <c r="AI139" s="179">
        <f t="shared" si="218"/>
        <v>0</v>
      </c>
      <c r="AK139" s="377">
        <f t="shared" ref="AK139:AM139" si="219">SUM(AK140:AK141)</f>
        <v>0</v>
      </c>
      <c r="AL139" s="179">
        <f t="shared" si="219"/>
        <v>0</v>
      </c>
      <c r="AM139" s="179">
        <f t="shared" si="219"/>
        <v>0</v>
      </c>
      <c r="AO139" s="377">
        <f t="shared" ref="AO139:AQ139" si="220">SUM(AO140:AO141)</f>
        <v>0</v>
      </c>
      <c r="AP139" s="179">
        <f t="shared" si="220"/>
        <v>0</v>
      </c>
      <c r="AQ139" s="179">
        <f t="shared" si="220"/>
        <v>0</v>
      </c>
      <c r="AS139" s="377">
        <f t="shared" ref="AS139:AU139" si="221">SUM(AS140:AS141)</f>
        <v>0</v>
      </c>
      <c r="AT139" s="179">
        <f t="shared" si="221"/>
        <v>0</v>
      </c>
      <c r="AU139" s="179">
        <f t="shared" si="221"/>
        <v>0</v>
      </c>
    </row>
    <row r="140" spans="2:47" x14ac:dyDescent="0.25">
      <c r="B140" s="139">
        <v>3310</v>
      </c>
      <c r="C140" s="193"/>
      <c r="D140" s="199" t="s">
        <v>55</v>
      </c>
      <c r="E140" s="200">
        <f t="shared" ref="E140:G141" si="222">+I140+M140+Q140+U140+Y140+AC140+AG140+AK140+AO140+AS140</f>
        <v>0</v>
      </c>
      <c r="F140" s="158">
        <f t="shared" si="222"/>
        <v>0</v>
      </c>
      <c r="G140" s="158">
        <f t="shared" si="222"/>
        <v>0</v>
      </c>
      <c r="I140" s="200">
        <v>0</v>
      </c>
      <c r="J140" s="158">
        <v>0</v>
      </c>
      <c r="K140" s="158">
        <v>0</v>
      </c>
      <c r="M140" s="200">
        <v>0</v>
      </c>
      <c r="N140" s="158">
        <v>0</v>
      </c>
      <c r="O140" s="158">
        <v>0</v>
      </c>
      <c r="Q140" s="200">
        <v>0</v>
      </c>
      <c r="R140" s="158">
        <v>0</v>
      </c>
      <c r="S140" s="158">
        <v>0</v>
      </c>
      <c r="U140" s="200">
        <v>0</v>
      </c>
      <c r="V140" s="158">
        <v>0</v>
      </c>
      <c r="W140" s="158">
        <v>0</v>
      </c>
      <c r="Y140" s="200">
        <v>0</v>
      </c>
      <c r="Z140" s="158">
        <v>0</v>
      </c>
      <c r="AA140" s="158">
        <v>0</v>
      </c>
      <c r="AC140" s="200">
        <v>0</v>
      </c>
      <c r="AD140" s="158">
        <v>0</v>
      </c>
      <c r="AE140" s="158">
        <v>0</v>
      </c>
      <c r="AG140" s="200">
        <v>0</v>
      </c>
      <c r="AH140" s="158">
        <v>0</v>
      </c>
      <c r="AI140" s="158">
        <v>0</v>
      </c>
      <c r="AK140" s="200">
        <v>0</v>
      </c>
      <c r="AL140" s="158">
        <v>0</v>
      </c>
      <c r="AM140" s="158">
        <v>0</v>
      </c>
      <c r="AO140" s="200">
        <v>0</v>
      </c>
      <c r="AP140" s="158">
        <v>0</v>
      </c>
      <c r="AQ140" s="158">
        <v>0</v>
      </c>
      <c r="AS140" s="200">
        <v>0</v>
      </c>
      <c r="AT140" s="158">
        <v>0</v>
      </c>
      <c r="AU140" s="158">
        <v>0</v>
      </c>
    </row>
    <row r="141" spans="2:47" x14ac:dyDescent="0.25">
      <c r="B141" s="139">
        <v>3320</v>
      </c>
      <c r="C141" s="193"/>
      <c r="D141" s="199" t="s">
        <v>56</v>
      </c>
      <c r="E141" s="200">
        <f t="shared" si="222"/>
        <v>0</v>
      </c>
      <c r="F141" s="158">
        <f t="shared" si="222"/>
        <v>0</v>
      </c>
      <c r="G141" s="158">
        <f t="shared" si="222"/>
        <v>0</v>
      </c>
      <c r="I141" s="200">
        <v>0</v>
      </c>
      <c r="J141" s="158">
        <v>0</v>
      </c>
      <c r="K141" s="158">
        <v>0</v>
      </c>
      <c r="M141" s="200">
        <v>0</v>
      </c>
      <c r="N141" s="158">
        <v>0</v>
      </c>
      <c r="O141" s="158">
        <v>0</v>
      </c>
      <c r="Q141" s="200">
        <v>0</v>
      </c>
      <c r="R141" s="158">
        <v>0</v>
      </c>
      <c r="S141" s="158">
        <v>0</v>
      </c>
      <c r="U141" s="200">
        <v>0</v>
      </c>
      <c r="V141" s="158">
        <v>0</v>
      </c>
      <c r="W141" s="158">
        <v>0</v>
      </c>
      <c r="Y141" s="200">
        <v>0</v>
      </c>
      <c r="Z141" s="158">
        <v>0</v>
      </c>
      <c r="AA141" s="158">
        <v>0</v>
      </c>
      <c r="AC141" s="200">
        <v>0</v>
      </c>
      <c r="AD141" s="158">
        <v>0</v>
      </c>
      <c r="AE141" s="158">
        <v>0</v>
      </c>
      <c r="AG141" s="200">
        <v>0</v>
      </c>
      <c r="AH141" s="158">
        <v>0</v>
      </c>
      <c r="AI141" s="158">
        <v>0</v>
      </c>
      <c r="AK141" s="200">
        <v>0</v>
      </c>
      <c r="AL141" s="158">
        <v>0</v>
      </c>
      <c r="AM141" s="158">
        <v>0</v>
      </c>
      <c r="AO141" s="200">
        <v>0</v>
      </c>
      <c r="AP141" s="158">
        <v>0</v>
      </c>
      <c r="AQ141" s="158">
        <v>0</v>
      </c>
      <c r="AS141" s="200">
        <v>0</v>
      </c>
      <c r="AT141" s="158">
        <v>0</v>
      </c>
      <c r="AU141" s="158">
        <v>0</v>
      </c>
    </row>
    <row r="142" spans="2:47" x14ac:dyDescent="0.25">
      <c r="B142" s="139"/>
      <c r="C142" s="193"/>
      <c r="D142" s="199"/>
      <c r="E142" s="200"/>
      <c r="F142" s="158"/>
      <c r="G142" s="158"/>
      <c r="I142" s="200"/>
      <c r="J142" s="158"/>
      <c r="K142" s="158"/>
      <c r="M142" s="200"/>
      <c r="N142" s="158"/>
      <c r="O142" s="158"/>
      <c r="Q142" s="200"/>
      <c r="R142" s="158"/>
      <c r="S142" s="158"/>
      <c r="U142" s="200"/>
      <c r="V142" s="158"/>
      <c r="W142" s="158"/>
      <c r="Y142" s="200"/>
      <c r="Z142" s="158"/>
      <c r="AA142" s="158"/>
      <c r="AC142" s="200"/>
      <c r="AD142" s="158"/>
      <c r="AE142" s="158"/>
      <c r="AG142" s="200"/>
      <c r="AH142" s="158"/>
      <c r="AI142" s="158"/>
      <c r="AK142" s="200"/>
      <c r="AL142" s="158"/>
      <c r="AM142" s="158"/>
      <c r="AO142" s="200"/>
      <c r="AP142" s="158"/>
      <c r="AQ142" s="158"/>
      <c r="AS142" s="200"/>
      <c r="AT142" s="158"/>
      <c r="AU142" s="158"/>
    </row>
    <row r="143" spans="2:47" x14ac:dyDescent="0.25">
      <c r="B143" s="139">
        <v>3000</v>
      </c>
      <c r="C143" s="193"/>
      <c r="D143" s="215" t="s">
        <v>57</v>
      </c>
      <c r="E143" s="377">
        <f>+E132+E127+E139</f>
        <v>0</v>
      </c>
      <c r="F143" s="179">
        <f t="shared" ref="F143:G143" si="223">+F132+F127+F139</f>
        <v>0</v>
      </c>
      <c r="G143" s="179">
        <f t="shared" si="223"/>
        <v>0</v>
      </c>
      <c r="I143" s="377">
        <f t="shared" ref="I143:K143" si="224">+I132+I127+I139</f>
        <v>0</v>
      </c>
      <c r="J143" s="179">
        <f t="shared" si="224"/>
        <v>0</v>
      </c>
      <c r="K143" s="179">
        <f t="shared" si="224"/>
        <v>0</v>
      </c>
      <c r="M143" s="377">
        <f t="shared" ref="M143:O143" si="225">+M132+M127+M139</f>
        <v>0</v>
      </c>
      <c r="N143" s="179">
        <f t="shared" si="225"/>
        <v>0</v>
      </c>
      <c r="O143" s="179">
        <f t="shared" si="225"/>
        <v>0</v>
      </c>
      <c r="Q143" s="377">
        <f t="shared" ref="Q143:S143" si="226">+Q132+Q127+Q139</f>
        <v>0</v>
      </c>
      <c r="R143" s="179">
        <f t="shared" si="226"/>
        <v>0</v>
      </c>
      <c r="S143" s="179">
        <f t="shared" si="226"/>
        <v>0</v>
      </c>
      <c r="U143" s="377">
        <f t="shared" ref="U143:W143" si="227">+U132+U127+U139</f>
        <v>0</v>
      </c>
      <c r="V143" s="179">
        <f t="shared" si="227"/>
        <v>0</v>
      </c>
      <c r="W143" s="179">
        <f t="shared" si="227"/>
        <v>0</v>
      </c>
      <c r="Y143" s="377">
        <f t="shared" ref="Y143:AA143" si="228">+Y132+Y127+Y139</f>
        <v>0</v>
      </c>
      <c r="Z143" s="179">
        <f t="shared" si="228"/>
        <v>0</v>
      </c>
      <c r="AA143" s="179">
        <f t="shared" si="228"/>
        <v>0</v>
      </c>
      <c r="AC143" s="377">
        <f t="shared" ref="AC143:AE143" si="229">+AC132+AC127+AC139</f>
        <v>0</v>
      </c>
      <c r="AD143" s="179">
        <f t="shared" si="229"/>
        <v>0</v>
      </c>
      <c r="AE143" s="179">
        <f t="shared" si="229"/>
        <v>0</v>
      </c>
      <c r="AG143" s="377">
        <f t="shared" ref="AG143:AI143" si="230">+AG132+AG127+AG139</f>
        <v>0</v>
      </c>
      <c r="AH143" s="179">
        <f t="shared" si="230"/>
        <v>0</v>
      </c>
      <c r="AI143" s="179">
        <f t="shared" si="230"/>
        <v>0</v>
      </c>
      <c r="AK143" s="377">
        <f t="shared" ref="AK143:AM143" si="231">+AK132+AK127+AK139</f>
        <v>0</v>
      </c>
      <c r="AL143" s="179">
        <f t="shared" si="231"/>
        <v>0</v>
      </c>
      <c r="AM143" s="179">
        <f t="shared" si="231"/>
        <v>0</v>
      </c>
      <c r="AO143" s="377">
        <f t="shared" ref="AO143:AQ143" si="232">+AO132+AO127+AO139</f>
        <v>0</v>
      </c>
      <c r="AP143" s="179">
        <f t="shared" si="232"/>
        <v>0</v>
      </c>
      <c r="AQ143" s="179">
        <f t="shared" si="232"/>
        <v>0</v>
      </c>
      <c r="AS143" s="377">
        <f t="shared" ref="AS143:AU143" si="233">+AS132+AS127+AS139</f>
        <v>0</v>
      </c>
      <c r="AT143" s="179">
        <f t="shared" si="233"/>
        <v>0</v>
      </c>
      <c r="AU143" s="179">
        <f t="shared" si="233"/>
        <v>0</v>
      </c>
    </row>
    <row r="144" spans="2:47" x14ac:dyDescent="0.25">
      <c r="B144" s="139"/>
      <c r="C144" s="193"/>
      <c r="D144" s="194"/>
      <c r="E144" s="204"/>
      <c r="F144" s="149"/>
      <c r="G144" s="149"/>
      <c r="I144" s="204"/>
      <c r="J144" s="149"/>
      <c r="K144" s="149"/>
      <c r="M144" s="204"/>
      <c r="N144" s="149"/>
      <c r="O144" s="149"/>
      <c r="Q144" s="204"/>
      <c r="R144" s="149"/>
      <c r="S144" s="149"/>
      <c r="U144" s="204"/>
      <c r="V144" s="149"/>
      <c r="W144" s="149"/>
      <c r="Y144" s="204"/>
      <c r="Z144" s="149"/>
      <c r="AA144" s="149"/>
      <c r="AC144" s="204"/>
      <c r="AD144" s="149"/>
      <c r="AE144" s="149"/>
      <c r="AG144" s="204"/>
      <c r="AH144" s="149"/>
      <c r="AI144" s="149"/>
      <c r="AK144" s="204"/>
      <c r="AL144" s="149"/>
      <c r="AM144" s="149"/>
      <c r="AO144" s="204"/>
      <c r="AP144" s="149"/>
      <c r="AQ144" s="149"/>
      <c r="AS144" s="204"/>
      <c r="AT144" s="149"/>
      <c r="AU144" s="149"/>
    </row>
    <row r="145" spans="2:47" x14ac:dyDescent="0.25">
      <c r="B145" s="139"/>
      <c r="C145" s="193"/>
      <c r="D145" s="194" t="s">
        <v>58</v>
      </c>
      <c r="E145" s="204">
        <f>+E143+E123</f>
        <v>0</v>
      </c>
      <c r="F145" s="149">
        <f t="shared" ref="F145:G145" si="234">+F143+F123</f>
        <v>0</v>
      </c>
      <c r="G145" s="149">
        <f t="shared" si="234"/>
        <v>0</v>
      </c>
      <c r="I145" s="204">
        <f t="shared" ref="I145:K145" si="235">+I143+I123</f>
        <v>0</v>
      </c>
      <c r="J145" s="149">
        <f t="shared" si="235"/>
        <v>0</v>
      </c>
      <c r="K145" s="149">
        <f t="shared" si="235"/>
        <v>0</v>
      </c>
      <c r="M145" s="204">
        <f t="shared" ref="M145:O145" si="236">+M143+M123</f>
        <v>0</v>
      </c>
      <c r="N145" s="149">
        <f t="shared" si="236"/>
        <v>0</v>
      </c>
      <c r="O145" s="149">
        <f t="shared" si="236"/>
        <v>0</v>
      </c>
      <c r="Q145" s="204">
        <f t="shared" ref="Q145:S145" si="237">+Q143+Q123</f>
        <v>0</v>
      </c>
      <c r="R145" s="149">
        <f t="shared" si="237"/>
        <v>0</v>
      </c>
      <c r="S145" s="149">
        <f t="shared" si="237"/>
        <v>0</v>
      </c>
      <c r="U145" s="204">
        <f t="shared" ref="U145:W145" si="238">+U143+U123</f>
        <v>0</v>
      </c>
      <c r="V145" s="149">
        <f t="shared" si="238"/>
        <v>0</v>
      </c>
      <c r="W145" s="149">
        <f t="shared" si="238"/>
        <v>0</v>
      </c>
      <c r="Y145" s="204">
        <f t="shared" ref="Y145:AA145" si="239">+Y143+Y123</f>
        <v>0</v>
      </c>
      <c r="Z145" s="149">
        <f t="shared" si="239"/>
        <v>0</v>
      </c>
      <c r="AA145" s="149">
        <f t="shared" si="239"/>
        <v>0</v>
      </c>
      <c r="AC145" s="204">
        <f t="shared" ref="AC145:AE145" si="240">+AC143+AC123</f>
        <v>0</v>
      </c>
      <c r="AD145" s="149">
        <f t="shared" si="240"/>
        <v>0</v>
      </c>
      <c r="AE145" s="149">
        <f t="shared" si="240"/>
        <v>0</v>
      </c>
      <c r="AG145" s="204">
        <f t="shared" ref="AG145:AI145" si="241">+AG143+AG123</f>
        <v>0</v>
      </c>
      <c r="AH145" s="149">
        <f t="shared" si="241"/>
        <v>0</v>
      </c>
      <c r="AI145" s="149">
        <f t="shared" si="241"/>
        <v>0</v>
      </c>
      <c r="AK145" s="204">
        <f t="shared" ref="AK145:AM145" si="242">+AK143+AK123</f>
        <v>0</v>
      </c>
      <c r="AL145" s="149">
        <f t="shared" si="242"/>
        <v>0</v>
      </c>
      <c r="AM145" s="149">
        <f t="shared" si="242"/>
        <v>0</v>
      </c>
      <c r="AO145" s="204">
        <f t="shared" ref="AO145:AQ145" si="243">+AO143+AO123</f>
        <v>0</v>
      </c>
      <c r="AP145" s="149">
        <f t="shared" si="243"/>
        <v>0</v>
      </c>
      <c r="AQ145" s="149">
        <f t="shared" si="243"/>
        <v>0</v>
      </c>
      <c r="AS145" s="204">
        <f t="shared" ref="AS145:AU145" si="244">+AS143+AS123</f>
        <v>0</v>
      </c>
      <c r="AT145" s="149">
        <f t="shared" si="244"/>
        <v>0</v>
      </c>
      <c r="AU145" s="149">
        <f t="shared" si="244"/>
        <v>0</v>
      </c>
    </row>
    <row r="146" spans="2:47" x14ac:dyDescent="0.25">
      <c r="B146" s="182"/>
      <c r="C146" s="205"/>
      <c r="D146" s="39"/>
      <c r="E146" s="372"/>
      <c r="F146" s="40"/>
      <c r="G146" s="40"/>
      <c r="I146" s="372"/>
      <c r="J146" s="40"/>
      <c r="K146" s="40"/>
      <c r="M146" s="372"/>
      <c r="N146" s="40"/>
      <c r="O146" s="40"/>
      <c r="Q146" s="372"/>
      <c r="R146" s="40"/>
      <c r="S146" s="40"/>
      <c r="U146" s="372"/>
      <c r="V146" s="40"/>
      <c r="W146" s="40"/>
      <c r="Y146" s="372"/>
      <c r="Z146" s="40"/>
      <c r="AA146" s="40"/>
      <c r="AC146" s="372"/>
      <c r="AD146" s="40"/>
      <c r="AE146" s="40"/>
      <c r="AG146" s="372"/>
      <c r="AH146" s="40"/>
      <c r="AI146" s="40"/>
      <c r="AK146" s="372"/>
      <c r="AL146" s="40"/>
      <c r="AM146" s="40"/>
      <c r="AO146" s="372"/>
      <c r="AP146" s="40"/>
      <c r="AQ146" s="40"/>
      <c r="AS146" s="372"/>
      <c r="AT146" s="40"/>
      <c r="AU146" s="40"/>
    </row>
    <row r="147" spans="2:47" x14ac:dyDescent="0.25">
      <c r="E147" s="222">
        <f>+E63-E133</f>
        <v>0</v>
      </c>
      <c r="F147" s="222">
        <f t="shared" ref="F147:G147" si="245">+F63-F133</f>
        <v>0</v>
      </c>
      <c r="G147" s="222">
        <f t="shared" si="245"/>
        <v>0</v>
      </c>
      <c r="I147" s="222">
        <f t="shared" ref="I147:K147" si="246">+I63-I133</f>
        <v>0</v>
      </c>
      <c r="J147" s="222">
        <f t="shared" si="246"/>
        <v>0</v>
      </c>
      <c r="K147" s="222">
        <f t="shared" si="246"/>
        <v>0</v>
      </c>
      <c r="M147" s="222">
        <f t="shared" ref="M147:O147" si="247">+M63-M133</f>
        <v>0</v>
      </c>
      <c r="N147" s="222">
        <f t="shared" si="247"/>
        <v>0</v>
      </c>
      <c r="O147" s="222">
        <f t="shared" si="247"/>
        <v>0</v>
      </c>
      <c r="Q147" s="222">
        <f t="shared" ref="Q147:S147" si="248">+Q63-Q133</f>
        <v>0</v>
      </c>
      <c r="R147" s="222">
        <f t="shared" si="248"/>
        <v>0</v>
      </c>
      <c r="S147" s="222">
        <f t="shared" si="248"/>
        <v>0</v>
      </c>
      <c r="U147" s="222">
        <f t="shared" ref="U147:W147" si="249">+U63-U133</f>
        <v>0</v>
      </c>
      <c r="V147" s="222">
        <f t="shared" si="249"/>
        <v>0</v>
      </c>
      <c r="W147" s="222">
        <f t="shared" si="249"/>
        <v>0</v>
      </c>
      <c r="Y147" s="222">
        <f t="shared" ref="Y147:AA147" si="250">+Y63-Y133</f>
        <v>0</v>
      </c>
      <c r="Z147" s="222">
        <f t="shared" si="250"/>
        <v>0</v>
      </c>
      <c r="AA147" s="222">
        <f t="shared" si="250"/>
        <v>0</v>
      </c>
      <c r="AC147" s="222">
        <f t="shared" ref="AC147:AE147" si="251">+AC63-AC133</f>
        <v>0</v>
      </c>
      <c r="AD147" s="222">
        <f t="shared" si="251"/>
        <v>0</v>
      </c>
      <c r="AE147" s="222">
        <f t="shared" si="251"/>
        <v>0</v>
      </c>
      <c r="AG147" s="222">
        <f t="shared" ref="AG147:AI147" si="252">+AG63-AG133</f>
        <v>0</v>
      </c>
      <c r="AH147" s="222">
        <f t="shared" si="252"/>
        <v>0</v>
      </c>
      <c r="AI147" s="222">
        <f t="shared" si="252"/>
        <v>0</v>
      </c>
      <c r="AK147" s="222">
        <f t="shared" ref="AK147:AM147" si="253">+AK63-AK133</f>
        <v>0</v>
      </c>
      <c r="AL147" s="222">
        <f t="shared" si="253"/>
        <v>0</v>
      </c>
      <c r="AM147" s="222">
        <f t="shared" si="253"/>
        <v>0</v>
      </c>
      <c r="AO147" s="222">
        <f t="shared" ref="AO147:AQ147" si="254">+AO63-AO133</f>
        <v>0</v>
      </c>
      <c r="AP147" s="222">
        <f t="shared" si="254"/>
        <v>0</v>
      </c>
      <c r="AQ147" s="222">
        <f t="shared" si="254"/>
        <v>0</v>
      </c>
      <c r="AS147" s="222">
        <f t="shared" ref="AS147:AU147" si="255">+AS63-AS133</f>
        <v>0</v>
      </c>
      <c r="AT147" s="222">
        <f t="shared" si="255"/>
        <v>0</v>
      </c>
      <c r="AU147" s="222">
        <f t="shared" si="255"/>
        <v>0</v>
      </c>
    </row>
    <row r="148" spans="2:47" x14ac:dyDescent="0.25">
      <c r="E148" s="222">
        <f>+E97-E123-E143</f>
        <v>0</v>
      </c>
      <c r="F148" s="222">
        <f t="shared" ref="F148:G148" si="256">+F97-F123-F143</f>
        <v>0</v>
      </c>
      <c r="G148" s="222">
        <f t="shared" si="256"/>
        <v>0</v>
      </c>
      <c r="I148" s="222">
        <f t="shared" ref="I148:K148" si="257">+I97-I123-I143</f>
        <v>0</v>
      </c>
      <c r="J148" s="222">
        <f t="shared" si="257"/>
        <v>0</v>
      </c>
      <c r="K148" s="222">
        <f t="shared" si="257"/>
        <v>0</v>
      </c>
      <c r="M148" s="222">
        <f t="shared" ref="M148:O148" si="258">+M97-M123-M143</f>
        <v>0</v>
      </c>
      <c r="N148" s="222">
        <f t="shared" si="258"/>
        <v>0</v>
      </c>
      <c r="O148" s="222">
        <f t="shared" si="258"/>
        <v>0</v>
      </c>
      <c r="Q148" s="222">
        <f t="shared" ref="Q148:S148" si="259">+Q97-Q123-Q143</f>
        <v>0</v>
      </c>
      <c r="R148" s="222">
        <f t="shared" si="259"/>
        <v>0</v>
      </c>
      <c r="S148" s="222">
        <f t="shared" si="259"/>
        <v>0</v>
      </c>
      <c r="U148" s="222">
        <f t="shared" ref="U148:W148" si="260">+U97-U123-U143</f>
        <v>0</v>
      </c>
      <c r="V148" s="222">
        <f t="shared" si="260"/>
        <v>0</v>
      </c>
      <c r="W148" s="222">
        <f t="shared" si="260"/>
        <v>0</v>
      </c>
      <c r="Y148" s="222">
        <f t="shared" ref="Y148:AA148" si="261">+Y97-Y123-Y143</f>
        <v>0</v>
      </c>
      <c r="Z148" s="222">
        <f t="shared" si="261"/>
        <v>0</v>
      </c>
      <c r="AA148" s="222">
        <f t="shared" si="261"/>
        <v>0</v>
      </c>
      <c r="AC148" s="222">
        <f t="shared" ref="AC148:AE148" si="262">+AC97-AC123-AC143</f>
        <v>0</v>
      </c>
      <c r="AD148" s="222">
        <f t="shared" si="262"/>
        <v>0</v>
      </c>
      <c r="AE148" s="222">
        <f t="shared" si="262"/>
        <v>0</v>
      </c>
      <c r="AG148" s="222">
        <f t="shared" ref="AG148:AI148" si="263">+AG97-AG123-AG143</f>
        <v>0</v>
      </c>
      <c r="AH148" s="222">
        <f t="shared" si="263"/>
        <v>0</v>
      </c>
      <c r="AI148" s="222">
        <f t="shared" si="263"/>
        <v>0</v>
      </c>
      <c r="AK148" s="222">
        <f t="shared" ref="AK148:AM148" si="264">+AK97-AK123-AK143</f>
        <v>0</v>
      </c>
      <c r="AL148" s="222">
        <f t="shared" si="264"/>
        <v>0</v>
      </c>
      <c r="AM148" s="222">
        <f t="shared" si="264"/>
        <v>0</v>
      </c>
      <c r="AO148" s="222">
        <f t="shared" ref="AO148:AQ148" si="265">+AO97-AO123-AO143</f>
        <v>0</v>
      </c>
      <c r="AP148" s="222">
        <f t="shared" si="265"/>
        <v>0</v>
      </c>
      <c r="AQ148" s="222">
        <f t="shared" si="265"/>
        <v>0</v>
      </c>
      <c r="AS148" s="222">
        <f t="shared" ref="AS148:AU148" si="266">+AS97-AS123-AS143</f>
        <v>0</v>
      </c>
      <c r="AT148" s="222">
        <f t="shared" si="266"/>
        <v>0</v>
      </c>
      <c r="AU148" s="222">
        <f t="shared" si="266"/>
        <v>0</v>
      </c>
    </row>
  </sheetData>
  <mergeCells count="26">
    <mergeCell ref="AG69:AI69"/>
    <mergeCell ref="AK69:AM69"/>
    <mergeCell ref="AO69:AQ69"/>
    <mergeCell ref="AS69:AU69"/>
    <mergeCell ref="AS3:AU3"/>
    <mergeCell ref="AG3:AI3"/>
    <mergeCell ref="AK3:AM3"/>
    <mergeCell ref="AO3:AQ3"/>
    <mergeCell ref="B67:G67"/>
    <mergeCell ref="B68:G68"/>
    <mergeCell ref="B69:G69"/>
    <mergeCell ref="I69:K69"/>
    <mergeCell ref="M69:O69"/>
    <mergeCell ref="Q69:S69"/>
    <mergeCell ref="U69:W69"/>
    <mergeCell ref="Y69:AA69"/>
    <mergeCell ref="AC69:AE69"/>
    <mergeCell ref="U3:W3"/>
    <mergeCell ref="Y3:AA3"/>
    <mergeCell ref="AC3:AE3"/>
    <mergeCell ref="Q3:S3"/>
    <mergeCell ref="B1:G1"/>
    <mergeCell ref="B2:G2"/>
    <mergeCell ref="B3:G3"/>
    <mergeCell ref="I3:K3"/>
    <mergeCell ref="M3:O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workbookViewId="0">
      <selection activeCell="C6" sqref="C6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4" width="15.28515625" style="256" bestFit="1" customWidth="1"/>
    <col min="5" max="5" width="15.85546875" style="256" bestFit="1" customWidth="1"/>
    <col min="6" max="6" width="15.7109375" style="256" hidden="1" customWidth="1"/>
    <col min="7" max="7" width="50.7109375" style="259" customWidth="1"/>
    <col min="8" max="9" width="15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6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5.140625" style="259" customWidth="1"/>
    <col min="30" max="30" width="14.7109375" style="259" customWidth="1"/>
    <col min="31" max="31" width="15.140625" style="259" hidden="1" customWidth="1"/>
    <col min="32" max="32" width="15.28515625" style="259" hidden="1" customWidth="1"/>
    <col min="33" max="33" width="7.28515625" style="259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5.140625" style="259" bestFit="1" customWidth="1"/>
    <col min="39" max="39" width="15.7109375" style="259" bestFit="1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+'[1]32400'!B1</f>
        <v>3.2.4.0.0 Fideicomisos Financieros Publicos Con Participacion Estatal Mayoritaria Participacion Estatal Mayoritaria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3.2.4.0.0 Fideicomisos Financieros Publicos Con Participacion Estatal Mayoritaria Participacion Estatal Mayoritaria</v>
      </c>
      <c r="N2" s="432"/>
      <c r="O2" s="432"/>
      <c r="P2" s="433"/>
      <c r="Q2" s="228"/>
      <c r="R2" s="225"/>
      <c r="S2" s="224"/>
      <c r="T2" s="386" t="str">
        <f>+C2</f>
        <v>3.2.4.0.0 Fideicomisos Financieros Publicos Con Participacion Estatal Mayoritaria Participacion Estatal Mayoritaria</v>
      </c>
      <c r="U2" s="387"/>
      <c r="V2" s="387"/>
      <c r="W2" s="387"/>
      <c r="X2" s="387"/>
      <c r="Y2" s="388"/>
      <c r="Z2" s="225"/>
      <c r="AA2" s="224"/>
      <c r="AB2" s="431" t="str">
        <f>+C2</f>
        <v>3.2.4.0.0 Fideicomisos Financieros Publicos Con Participacion Estatal Mayoritaria Participacion Estatal Mayoritaria</v>
      </c>
      <c r="AC2" s="432"/>
      <c r="AD2" s="432"/>
      <c r="AE2" s="229"/>
      <c r="AF2" s="230"/>
      <c r="AG2" s="225"/>
      <c r="AH2" s="224"/>
      <c r="AI2" s="431" t="str">
        <f>+C2</f>
        <v>3.2.4.0.0 Fideicomisos Financieros Publicos Con Participacion Estatal Mayoritaria Participacion Estatal Mayoritaria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+'[1]32400'!B68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+'[1]32400'!B2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178</v>
      </c>
      <c r="D4" s="426"/>
      <c r="E4" s="426"/>
      <c r="F4" s="426"/>
      <c r="G4" s="426"/>
      <c r="H4" s="426"/>
      <c r="I4" s="426"/>
      <c r="J4" s="231"/>
      <c r="K4" s="225"/>
      <c r="L4" s="224"/>
      <c r="M4" s="425" t="s">
        <v>177</v>
      </c>
      <c r="N4" s="426"/>
      <c r="O4" s="426"/>
      <c r="P4" s="427"/>
      <c r="Q4" s="232"/>
      <c r="R4" s="225"/>
      <c r="S4" s="224"/>
      <c r="T4" s="436" t="str">
        <f>+M4</f>
        <v>Del 01 de Enero 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Del 01 de Enero al 31 de Diciembre de 2020</v>
      </c>
      <c r="AC4" s="426"/>
      <c r="AD4" s="426"/>
      <c r="AE4" s="233"/>
      <c r="AF4" s="234"/>
      <c r="AG4" s="225"/>
      <c r="AH4" s="224"/>
      <c r="AI4" s="425" t="str">
        <f>+T4</f>
        <v>Del 01 de Enero 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>
        <v>2019</v>
      </c>
      <c r="F6" s="245">
        <v>2017</v>
      </c>
      <c r="G6" s="246" t="s">
        <v>2</v>
      </c>
      <c r="H6" s="245">
        <v>2020</v>
      </c>
      <c r="I6" s="191">
        <v>2019</v>
      </c>
      <c r="J6" s="191">
        <v>2017</v>
      </c>
      <c r="K6" s="247"/>
      <c r="L6" s="248"/>
      <c r="M6" s="134"/>
      <c r="N6" s="135"/>
      <c r="O6" s="249">
        <v>2020</v>
      </c>
      <c r="P6" s="137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0</v>
      </c>
      <c r="AE6" s="254">
        <f>IF(F32&gt;E32,F32-E32,0)</f>
        <v>0</v>
      </c>
      <c r="AF6" s="255">
        <f>IF(E32&gt;F32,E32-F32,0)</f>
        <v>0</v>
      </c>
      <c r="AG6" s="225"/>
      <c r="AH6" s="224"/>
      <c r="AI6" s="439" t="s">
        <v>115</v>
      </c>
      <c r="AJ6" s="440"/>
      <c r="AK6" s="440"/>
      <c r="AL6" s="245">
        <v>2020</v>
      </c>
      <c r="AM6" s="191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0</v>
      </c>
      <c r="V7" s="262"/>
      <c r="W7" s="262"/>
      <c r="X7" s="261"/>
      <c r="Y7" s="263">
        <f>SUM(U7:X7)</f>
        <v>0</v>
      </c>
      <c r="Z7" s="225"/>
      <c r="AA7" s="243">
        <v>1100</v>
      </c>
      <c r="AB7" s="264" t="s">
        <v>3</v>
      </c>
      <c r="AC7" s="265">
        <f>IF(E17&gt;D17,E17-D17,0)</f>
        <v>0</v>
      </c>
      <c r="AD7" s="266">
        <f>IF(D17&gt;E17,D17-E17,0)</f>
        <v>0</v>
      </c>
      <c r="AE7" s="265">
        <f>IF(F17&gt;E17,F17-E17,0)</f>
        <v>0</v>
      </c>
      <c r="AF7" s="266">
        <f>IF(E17&gt;F17,E17-F17,0)</f>
        <v>0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0</v>
      </c>
      <c r="P8" s="149">
        <f>SUM(P9:P15)</f>
        <v>0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0</v>
      </c>
      <c r="V8" s="262"/>
      <c r="W8" s="262"/>
      <c r="X8" s="262"/>
      <c r="Y8" s="278">
        <f>SUM(U8:X8)</f>
        <v>0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0</v>
      </c>
      <c r="AE8" s="279">
        <f t="shared" ref="AE8:AE14" si="2">IF(F9&gt;E9,F9-E9,0)</f>
        <v>0</v>
      </c>
      <c r="AF8" s="280">
        <f t="shared" ref="AF8:AF14" si="3">IF(E9&gt;F9,E9-F9,0)</f>
        <v>0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+'[1]32400'!E74</f>
        <v>0</v>
      </c>
      <c r="E9" s="286">
        <f>+'[1]32400'!F74</f>
        <v>0</v>
      </c>
      <c r="F9" s="286">
        <f>+'[1]32400'!G74</f>
        <v>0</v>
      </c>
      <c r="G9" s="316" t="s">
        <v>6</v>
      </c>
      <c r="H9" s="286">
        <f>+'[1]32400'!E102</f>
        <v>0</v>
      </c>
      <c r="I9" s="158">
        <f>+'[1]32400'!F102</f>
        <v>0</v>
      </c>
      <c r="J9" s="158">
        <f>+'[1]32400'!G102</f>
        <v>0</v>
      </c>
      <c r="K9" s="286"/>
      <c r="L9" s="275">
        <v>4110</v>
      </c>
      <c r="M9" s="154"/>
      <c r="N9" s="155" t="s">
        <v>62</v>
      </c>
      <c r="O9" s="286">
        <f>+'[1]32400'!E7</f>
        <v>0</v>
      </c>
      <c r="P9" s="158">
        <f>+'[1]32400'!F7</f>
        <v>0</v>
      </c>
      <c r="Q9" s="158">
        <f>+'[1]32400'!G7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0</v>
      </c>
      <c r="AE9" s="279">
        <f t="shared" si="2"/>
        <v>0</v>
      </c>
      <c r="AF9" s="280">
        <f t="shared" si="3"/>
        <v>0</v>
      </c>
      <c r="AG9" s="225"/>
      <c r="AH9" s="224"/>
      <c r="AI9" s="267"/>
      <c r="AJ9" s="282" t="s">
        <v>129</v>
      </c>
      <c r="AK9" s="282"/>
      <c r="AL9" s="261">
        <f>SUM(AL10:AL19)</f>
        <v>0</v>
      </c>
      <c r="AM9" s="263">
        <f>SUM(AM10:AM19)</f>
        <v>0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+'[1]32400'!E75</f>
        <v>0</v>
      </c>
      <c r="E10" s="286">
        <f>+'[1]32400'!F75</f>
        <v>0</v>
      </c>
      <c r="F10" s="286">
        <f>+'[1]32400'!G75</f>
        <v>0</v>
      </c>
      <c r="G10" s="316" t="s">
        <v>8</v>
      </c>
      <c r="H10" s="286">
        <f>+'[1]32400'!E103</f>
        <v>0</v>
      </c>
      <c r="I10" s="158">
        <f>+'[1]32400'!F103</f>
        <v>0</v>
      </c>
      <c r="J10" s="158">
        <f>+'[1]32400'!G103</f>
        <v>0</v>
      </c>
      <c r="K10" s="286"/>
      <c r="L10" s="275">
        <v>4120</v>
      </c>
      <c r="M10" s="154"/>
      <c r="N10" s="155" t="s">
        <v>63</v>
      </c>
      <c r="O10" s="286">
        <f>+'[1]32400'!E8</f>
        <v>0</v>
      </c>
      <c r="P10" s="158">
        <f>+'[1]32400'!F8</f>
        <v>0</v>
      </c>
      <c r="Q10" s="158">
        <f>+'[1]32400'!G8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0</v>
      </c>
      <c r="AD10" s="280">
        <f t="shared" si="1"/>
        <v>0</v>
      </c>
      <c r="AE10" s="279">
        <f t="shared" si="2"/>
        <v>0</v>
      </c>
      <c r="AF10" s="280">
        <f t="shared" si="3"/>
        <v>0</v>
      </c>
      <c r="AG10" s="225"/>
      <c r="AH10" s="275">
        <v>4110</v>
      </c>
      <c r="AI10" s="267"/>
      <c r="AJ10" s="268"/>
      <c r="AK10" s="288" t="s">
        <v>62</v>
      </c>
      <c r="AL10" s="277">
        <f>+O9</f>
        <v>0</v>
      </c>
      <c r="AM10" s="289">
        <f t="shared" ref="AM10:AM16" si="5">+P9</f>
        <v>0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+'[1]32400'!E76</f>
        <v>0</v>
      </c>
      <c r="E11" s="286">
        <f>+'[1]32400'!F76</f>
        <v>0</v>
      </c>
      <c r="F11" s="286">
        <f>+'[1]32400'!G76</f>
        <v>0</v>
      </c>
      <c r="G11" s="316" t="s">
        <v>10</v>
      </c>
      <c r="H11" s="286">
        <f>+'[1]32400'!E104</f>
        <v>0</v>
      </c>
      <c r="I11" s="158">
        <f>+'[1]32400'!F104</f>
        <v>0</v>
      </c>
      <c r="J11" s="158">
        <f>+'[1]32400'!G104</f>
        <v>0</v>
      </c>
      <c r="K11" s="286"/>
      <c r="L11" s="275">
        <v>4130</v>
      </c>
      <c r="M11" s="154"/>
      <c r="N11" s="155" t="s">
        <v>64</v>
      </c>
      <c r="O11" s="286">
        <f>+'[1]32400'!E9</f>
        <v>0</v>
      </c>
      <c r="P11" s="158">
        <f>+'[1]32400'!F9</f>
        <v>0</v>
      </c>
      <c r="Q11" s="158">
        <f>+'[1]32400'!G9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+'[1]32400'!E77</f>
        <v>0</v>
      </c>
      <c r="E12" s="286">
        <f>+'[1]32400'!F77</f>
        <v>0</v>
      </c>
      <c r="F12" s="286">
        <f>+'[1]32400'!G77</f>
        <v>0</v>
      </c>
      <c r="G12" s="316" t="s">
        <v>12</v>
      </c>
      <c r="H12" s="286">
        <f>+'[1]32400'!E105</f>
        <v>0</v>
      </c>
      <c r="I12" s="158">
        <f>+'[1]32400'!F105</f>
        <v>0</v>
      </c>
      <c r="J12" s="158">
        <f>+'[1]32400'!G105</f>
        <v>0</v>
      </c>
      <c r="K12" s="286"/>
      <c r="L12" s="275">
        <v>4140</v>
      </c>
      <c r="M12" s="154"/>
      <c r="N12" s="155" t="s">
        <v>65</v>
      </c>
      <c r="O12" s="286">
        <f>+'[1]32400'!E10</f>
        <v>0</v>
      </c>
      <c r="P12" s="158">
        <f>+'[1]32400'!F10</f>
        <v>0</v>
      </c>
      <c r="Q12" s="158">
        <f>+'[1]32400'!G10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0</v>
      </c>
      <c r="W12" s="261">
        <f>SUM(W13:W17)</f>
        <v>0</v>
      </c>
      <c r="X12" s="261"/>
      <c r="Y12" s="263">
        <f t="shared" ref="Y12:Y17" si="7">SUM(U12:X12)</f>
        <v>0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+'[1]32400'!E78</f>
        <v>0</v>
      </c>
      <c r="E13" s="286">
        <f>+'[1]32400'!F78</f>
        <v>0</v>
      </c>
      <c r="F13" s="286">
        <f>+'[1]32400'!G78</f>
        <v>0</v>
      </c>
      <c r="G13" s="316" t="s">
        <v>14</v>
      </c>
      <c r="H13" s="286">
        <f>+'[1]32400'!E106</f>
        <v>0</v>
      </c>
      <c r="I13" s="158">
        <f>+'[1]32400'!F106</f>
        <v>0</v>
      </c>
      <c r="J13" s="158">
        <f>+'[1]32400'!G106</f>
        <v>0</v>
      </c>
      <c r="K13" s="286"/>
      <c r="L13" s="275">
        <v>4150</v>
      </c>
      <c r="M13" s="154"/>
      <c r="N13" s="155" t="s">
        <v>66</v>
      </c>
      <c r="O13" s="286">
        <f>+'[1]32400'!E11</f>
        <v>0</v>
      </c>
      <c r="P13" s="158">
        <f>+'[1]32400'!F11</f>
        <v>0</v>
      </c>
      <c r="Q13" s="158">
        <f>+'[1]32400'!G11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0</v>
      </c>
      <c r="X13" s="262"/>
      <c r="Y13" s="278">
        <f t="shared" si="7"/>
        <v>0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0</v>
      </c>
      <c r="AM13" s="289">
        <f t="shared" si="5"/>
        <v>0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+'[1]32400'!E79</f>
        <v>0</v>
      </c>
      <c r="E14" s="286">
        <f>+'[1]32400'!F79</f>
        <v>0</v>
      </c>
      <c r="F14" s="286">
        <f>+'[1]32400'!G79</f>
        <v>0</v>
      </c>
      <c r="G14" s="316" t="s">
        <v>16</v>
      </c>
      <c r="H14" s="286">
        <f>+'[1]32400'!E107</f>
        <v>0</v>
      </c>
      <c r="I14" s="158">
        <f>+'[1]32400'!F107</f>
        <v>0</v>
      </c>
      <c r="J14" s="158">
        <f>+'[1]32400'!G107</f>
        <v>0</v>
      </c>
      <c r="K14" s="286"/>
      <c r="L14" s="275">
        <v>4160</v>
      </c>
      <c r="M14" s="154"/>
      <c r="N14" s="155" t="s">
        <v>67</v>
      </c>
      <c r="O14" s="286">
        <f>+'[1]32400'!E12</f>
        <v>0</v>
      </c>
      <c r="P14" s="158">
        <f>+'[1]32400'!F12</f>
        <v>0</v>
      </c>
      <c r="Q14" s="158">
        <f>+'[1]32400'!G12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0</v>
      </c>
      <c r="W14" s="262"/>
      <c r="X14" s="262"/>
      <c r="Y14" s="278">
        <f t="shared" si="7"/>
        <v>0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0</v>
      </c>
      <c r="AM14" s="289">
        <f t="shared" si="5"/>
        <v>0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+'[1]32400'!E80</f>
        <v>0</v>
      </c>
      <c r="E15" s="286">
        <f>+'[1]32400'!F80</f>
        <v>0</v>
      </c>
      <c r="F15" s="286">
        <f>+'[1]32400'!G80</f>
        <v>0</v>
      </c>
      <c r="G15" s="316" t="s">
        <v>18</v>
      </c>
      <c r="H15" s="286">
        <f>+'[1]32400'!E108</f>
        <v>0</v>
      </c>
      <c r="I15" s="158">
        <f>+'[1]32400'!F108</f>
        <v>0</v>
      </c>
      <c r="J15" s="158">
        <f>+'[1]32400'!G108</f>
        <v>0</v>
      </c>
      <c r="K15" s="286"/>
      <c r="L15" s="275">
        <v>4170</v>
      </c>
      <c r="M15" s="154"/>
      <c r="N15" s="155" t="s">
        <v>68</v>
      </c>
      <c r="O15" s="286">
        <f>+'[1]32400'!E13</f>
        <v>0</v>
      </c>
      <c r="P15" s="158">
        <f>+'[1]32400'!F13</f>
        <v>0</v>
      </c>
      <c r="Q15" s="158">
        <f>+'[1]32400'!G13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0</v>
      </c>
      <c r="AM15" s="289">
        <f t="shared" si="5"/>
        <v>0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316" t="s">
        <v>19</v>
      </c>
      <c r="H16" s="286">
        <f>+'[1]32400'!E109</f>
        <v>0</v>
      </c>
      <c r="I16" s="158">
        <f>+'[1]32400'!F109</f>
        <v>0</v>
      </c>
      <c r="J16" s="158">
        <f>+'[1]32400'!G109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64" t="s">
        <v>22</v>
      </c>
      <c r="AC16" s="265">
        <f>IF(E30&gt;D30,E30-D30,0)</f>
        <v>0</v>
      </c>
      <c r="AD16" s="266">
        <f>IF(D30&gt;E30,D30-E30,0)</f>
        <v>0</v>
      </c>
      <c r="AE16" s="265">
        <f>IF(F30&gt;E30,F30-E30,0)</f>
        <v>0</v>
      </c>
      <c r="AF16" s="266">
        <f>IF(E30&gt;F30,E30-F30,0)</f>
        <v>0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91">
        <f>SUM(D9:D15)</f>
        <v>0</v>
      </c>
      <c r="E17" s="291">
        <f>SUM(E9:E15)</f>
        <v>0</v>
      </c>
      <c r="F17" s="291">
        <f>SUM(F9:F15)</f>
        <v>0</v>
      </c>
      <c r="G17" s="316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0</v>
      </c>
      <c r="P17" s="149">
        <f>SUM(P18:P19)</f>
        <v>0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0</v>
      </c>
      <c r="AE17" s="279">
        <f t="shared" ref="AE17:AE25" si="11">IF(F20&gt;E20,F20-E20,0)</f>
        <v>0</v>
      </c>
      <c r="AF17" s="280">
        <f t="shared" ref="AF17:AF25" si="12">IF(E20&gt;F20,E20-F20,0)</f>
        <v>0</v>
      </c>
      <c r="AH17" s="275">
        <v>4210</v>
      </c>
      <c r="AI17" s="267"/>
      <c r="AJ17" s="268"/>
      <c r="AK17" s="292" t="s">
        <v>135</v>
      </c>
      <c r="AL17" s="277">
        <f>+O18</f>
        <v>0</v>
      </c>
      <c r="AM17" s="289">
        <f t="shared" ref="AM17:AM18" si="13">+P18</f>
        <v>0</v>
      </c>
    </row>
    <row r="18" spans="1:39" x14ac:dyDescent="0.25">
      <c r="A18" s="275"/>
      <c r="B18" s="275"/>
      <c r="C18" s="244"/>
      <c r="G18" s="293" t="s">
        <v>21</v>
      </c>
      <c r="H18" s="291">
        <f>SUM(H9:H16)</f>
        <v>0</v>
      </c>
      <c r="I18" s="176">
        <f>SUM(I9:I16)</f>
        <v>0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+'[1]32400'!E16</f>
        <v>0</v>
      </c>
      <c r="P18" s="158">
        <f>+'[1]32400'!F16</f>
        <v>0</v>
      </c>
      <c r="Q18" s="158">
        <f>+'[1]32400'!G16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+'[1]32400'!E17</f>
        <v>0</v>
      </c>
      <c r="P19" s="158">
        <f>+'[1]32400'!F17</f>
        <v>0</v>
      </c>
      <c r="Q19" s="158">
        <f>+'[1]32400'!G17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0</v>
      </c>
      <c r="AE19" s="279">
        <f t="shared" si="11"/>
        <v>0</v>
      </c>
      <c r="AF19" s="280">
        <f t="shared" si="12"/>
        <v>0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+'[1]32400'!E85</f>
        <v>0</v>
      </c>
      <c r="E20" s="286">
        <f>+'[1]32400'!F85</f>
        <v>0</v>
      </c>
      <c r="F20" s="286">
        <f>+'[1]32400'!G85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0</v>
      </c>
      <c r="AE20" s="279">
        <f t="shared" si="11"/>
        <v>0</v>
      </c>
      <c r="AF20" s="280">
        <f t="shared" si="12"/>
        <v>0</v>
      </c>
      <c r="AI20" s="267"/>
      <c r="AJ20" s="282" t="s">
        <v>130</v>
      </c>
      <c r="AK20" s="282"/>
      <c r="AL20" s="261">
        <f>SUM(AL21:AL36)</f>
        <v>0</v>
      </c>
      <c r="AM20" s="263">
        <f>SUM(AM21:AM36)</f>
        <v>0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+'[1]32400'!E86</f>
        <v>0</v>
      </c>
      <c r="E21" s="286">
        <f>+'[1]32400'!F86</f>
        <v>0</v>
      </c>
      <c r="F21" s="286">
        <f>+'[1]32400'!G86</f>
        <v>0</v>
      </c>
      <c r="G21" s="316" t="s">
        <v>26</v>
      </c>
      <c r="H21" s="286">
        <f>+'[1]32400'!E114</f>
        <v>0</v>
      </c>
      <c r="I21" s="158">
        <f>+'[1]32400'!F114</f>
        <v>0</v>
      </c>
      <c r="J21" s="158">
        <f>+'[1]32400'!G114</f>
        <v>0</v>
      </c>
      <c r="K21" s="286"/>
      <c r="L21" s="275">
        <v>4320</v>
      </c>
      <c r="M21" s="154"/>
      <c r="N21" s="155" t="s">
        <v>73</v>
      </c>
      <c r="O21" s="286">
        <f>+'[1]32400'!E19</f>
        <v>0</v>
      </c>
      <c r="P21" s="158">
        <f>+'[1]32400'!F19</f>
        <v>0</v>
      </c>
      <c r="Q21" s="158">
        <f>+'[1]32400'!G19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0</v>
      </c>
      <c r="AE21" s="279">
        <f t="shared" si="11"/>
        <v>0</v>
      </c>
      <c r="AF21" s="280">
        <f t="shared" si="12"/>
        <v>0</v>
      </c>
      <c r="AH21" s="275">
        <v>5110</v>
      </c>
      <c r="AI21" s="267"/>
      <c r="AJ21" s="268"/>
      <c r="AK21" s="292" t="s">
        <v>81</v>
      </c>
      <c r="AL21" s="277">
        <f>+O31</f>
        <v>0</v>
      </c>
      <c r="AM21" s="289">
        <f>+P31</f>
        <v>0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+'[1]32400'!E87</f>
        <v>0</v>
      </c>
      <c r="E22" s="286">
        <f>+'[1]32400'!F87</f>
        <v>0</v>
      </c>
      <c r="F22" s="286">
        <f>+'[1]32400'!G87</f>
        <v>0</v>
      </c>
      <c r="G22" s="316" t="s">
        <v>28</v>
      </c>
      <c r="H22" s="286">
        <f>+'[1]32400'!E115</f>
        <v>0</v>
      </c>
      <c r="I22" s="158">
        <f>+'[1]32400'!F115</f>
        <v>0</v>
      </c>
      <c r="J22" s="158">
        <f>+'[1]32400'!G115</f>
        <v>0</v>
      </c>
      <c r="K22" s="286"/>
      <c r="L22" s="275">
        <v>4330</v>
      </c>
      <c r="M22" s="154"/>
      <c r="N22" s="155" t="s">
        <v>74</v>
      </c>
      <c r="O22" s="286">
        <f>+'[1]32400'!E20</f>
        <v>0</v>
      </c>
      <c r="P22" s="158">
        <f>+'[1]32400'!F20</f>
        <v>0</v>
      </c>
      <c r="Q22" s="158">
        <f>+'[1]32400'!G20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0</v>
      </c>
      <c r="AD22" s="280">
        <f t="shared" si="10"/>
        <v>0</v>
      </c>
      <c r="AE22" s="279">
        <f t="shared" si="11"/>
        <v>0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0</v>
      </c>
      <c r="AM22" s="289">
        <f>+P32</f>
        <v>0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+'[1]32400'!E88</f>
        <v>0</v>
      </c>
      <c r="E23" s="286">
        <f>+'[1]32400'!F88</f>
        <v>0</v>
      </c>
      <c r="F23" s="286">
        <f>+'[1]32400'!G88</f>
        <v>0</v>
      </c>
      <c r="G23" s="316" t="s">
        <v>30</v>
      </c>
      <c r="H23" s="286">
        <f>+'[1]32400'!E116</f>
        <v>0</v>
      </c>
      <c r="I23" s="158">
        <f>+'[1]32400'!F116</f>
        <v>0</v>
      </c>
      <c r="J23" s="158">
        <f>+'[1]32400'!G116</f>
        <v>0</v>
      </c>
      <c r="K23" s="286"/>
      <c r="L23" s="275">
        <v>4340</v>
      </c>
      <c r="M23" s="154"/>
      <c r="N23" s="155" t="s">
        <v>75</v>
      </c>
      <c r="O23" s="286">
        <f>+'[1]32400'!E21</f>
        <v>0</v>
      </c>
      <c r="P23" s="158">
        <f>+'[1]32400'!F21</f>
        <v>0</v>
      </c>
      <c r="Q23" s="158">
        <f>+'[1]32400'!G21</f>
        <v>0</v>
      </c>
      <c r="S23" s="260"/>
      <c r="T23" s="253" t="s">
        <v>187</v>
      </c>
      <c r="U23" s="261">
        <f>+U7</f>
        <v>0</v>
      </c>
      <c r="V23" s="261">
        <f>+V7+V12+V19</f>
        <v>0</v>
      </c>
      <c r="W23" s="261">
        <f>+W7+W12+W19</f>
        <v>0</v>
      </c>
      <c r="X23" s="261">
        <f>+X7+X12+X19</f>
        <v>0</v>
      </c>
      <c r="Y23" s="263">
        <f>+Y7+Y12+Y19</f>
        <v>0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0</v>
      </c>
      <c r="AE23" s="279">
        <f t="shared" si="11"/>
        <v>0</v>
      </c>
      <c r="AF23" s="280">
        <f t="shared" si="12"/>
        <v>0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0</v>
      </c>
      <c r="AM23" s="289">
        <f t="shared" si="16"/>
        <v>0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+'[1]32400'!E89</f>
        <v>0</v>
      </c>
      <c r="E24" s="286">
        <f>+'[1]32400'!F89</f>
        <v>0</v>
      </c>
      <c r="F24" s="286">
        <f>+'[1]32400'!G89</f>
        <v>0</v>
      </c>
      <c r="G24" s="316" t="s">
        <v>32</v>
      </c>
      <c r="H24" s="286">
        <f>+'[1]32400'!E117</f>
        <v>0</v>
      </c>
      <c r="I24" s="158">
        <f>+'[1]32400'!F117</f>
        <v>0</v>
      </c>
      <c r="J24" s="158">
        <f>+'[1]32400'!G117</f>
        <v>0</v>
      </c>
      <c r="K24" s="286"/>
      <c r="L24" s="275">
        <v>4390</v>
      </c>
      <c r="M24" s="154"/>
      <c r="N24" s="155" t="s">
        <v>76</v>
      </c>
      <c r="O24" s="286">
        <f>+'[1]32400'!E22</f>
        <v>0</v>
      </c>
      <c r="P24" s="158">
        <f>+'[1]32400'!F22</f>
        <v>0</v>
      </c>
      <c r="Q24" s="158">
        <f>+'[1]32400'!G22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0</v>
      </c>
      <c r="AM24" s="289">
        <f t="shared" ref="AM24:AM32" si="17">+P35</f>
        <v>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+'[1]32400'!E90</f>
        <v>0</v>
      </c>
      <c r="E25" s="286">
        <f>+'[1]32400'!F90</f>
        <v>0</v>
      </c>
      <c r="F25" s="286">
        <f>+'[1]32400'!G90</f>
        <v>0</v>
      </c>
      <c r="G25" s="155" t="s">
        <v>34</v>
      </c>
      <c r="H25" s="286">
        <f>+'[1]32400'!E118</f>
        <v>0</v>
      </c>
      <c r="I25" s="158">
        <f>+'[1]32400'!F118</f>
        <v>0</v>
      </c>
      <c r="J25" s="158">
        <f>+'[1]32400'!G118</f>
        <v>0</v>
      </c>
      <c r="K25" s="286"/>
      <c r="L25" s="275"/>
      <c r="M25" s="154"/>
      <c r="N25" s="155" t="s">
        <v>77</v>
      </c>
      <c r="O25" s="286">
        <f>+'[1]32400'!E23</f>
        <v>0</v>
      </c>
      <c r="P25" s="158">
        <f>+'[1]32400'!F23</f>
        <v>0</v>
      </c>
      <c r="Q25" s="158">
        <f>+'[1]32400'!G23</f>
        <v>0</v>
      </c>
      <c r="S25" s="260">
        <v>900004</v>
      </c>
      <c r="T25" s="253" t="s">
        <v>188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0</v>
      </c>
      <c r="AM25" s="289">
        <f t="shared" si="17"/>
        <v>0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+'[1]32400'!E91</f>
        <v>0</v>
      </c>
      <c r="E26" s="286">
        <f>+'[1]32400'!F91</f>
        <v>0</v>
      </c>
      <c r="F26" s="286">
        <f>+'[1]32400'!G91</f>
        <v>0</v>
      </c>
      <c r="G26" s="316" t="s">
        <v>36</v>
      </c>
      <c r="H26" s="286">
        <f>+'[1]32400'!E119</f>
        <v>0</v>
      </c>
      <c r="I26" s="158">
        <f>+'[1]32400'!F119</f>
        <v>0</v>
      </c>
      <c r="J26" s="158">
        <f>+'[1]32400'!G119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0</v>
      </c>
      <c r="AM26" s="289">
        <f t="shared" si="17"/>
        <v>0</v>
      </c>
    </row>
    <row r="27" spans="1:39" ht="22.5" x14ac:dyDescent="0.25">
      <c r="A27" s="275">
        <v>1280</v>
      </c>
      <c r="B27" s="275"/>
      <c r="C27" s="285" t="s">
        <v>37</v>
      </c>
      <c r="D27" s="286">
        <f>+'[1]32400'!E92</f>
        <v>0</v>
      </c>
      <c r="E27" s="286">
        <f>+'[1]32400'!F92</f>
        <v>0</v>
      </c>
      <c r="F27" s="286">
        <f>+'[1]32400'!G92</f>
        <v>0</v>
      </c>
      <c r="G27" s="316"/>
      <c r="H27" s="286"/>
      <c r="I27" s="158"/>
      <c r="J27" s="274"/>
      <c r="K27" s="26"/>
      <c r="L27" s="275"/>
      <c r="M27" s="165" t="s">
        <v>78</v>
      </c>
      <c r="N27" s="166"/>
      <c r="O27" s="298">
        <f>+O8+O17+O20</f>
        <v>0</v>
      </c>
      <c r="P27" s="179">
        <f>+P8+P17+P20</f>
        <v>0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0</v>
      </c>
      <c r="AE27" s="254">
        <f>IF(I30&gt;J30,I30-J30,0)</f>
        <v>0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0</v>
      </c>
      <c r="AM27" s="289">
        <f t="shared" si="17"/>
        <v>0</v>
      </c>
    </row>
    <row r="28" spans="1:39" x14ac:dyDescent="0.25">
      <c r="A28" s="275">
        <v>1290</v>
      </c>
      <c r="B28" s="275"/>
      <c r="C28" s="285" t="s">
        <v>38</v>
      </c>
      <c r="D28" s="286">
        <f>+'[1]32400'!E93</f>
        <v>0</v>
      </c>
      <c r="E28" s="286">
        <f>+'[1]32400'!F93</f>
        <v>0</v>
      </c>
      <c r="F28" s="286">
        <f>+'[1]32400'!G93</f>
        <v>0</v>
      </c>
      <c r="G28" s="293" t="s">
        <v>39</v>
      </c>
      <c r="H28" s="291">
        <f>SUM(H20:H26)</f>
        <v>0</v>
      </c>
      <c r="I28" s="176">
        <f>SUM(I20:I26)</f>
        <v>0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64" t="s">
        <v>4</v>
      </c>
      <c r="AC28" s="265">
        <f>IF(H18&gt;I18,H18-I18,0)</f>
        <v>0</v>
      </c>
      <c r="AD28" s="266">
        <f>IF(I18&gt;H18,I18-H18,0)</f>
        <v>0</v>
      </c>
      <c r="AE28" s="265">
        <f>IF(I18&gt;J18,I18-J18,0)</f>
        <v>0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316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0</v>
      </c>
      <c r="AD29" s="280">
        <f t="shared" ref="AD29:AD36" si="21">IF(I9&gt;H9,I9-H9,0)</f>
        <v>0</v>
      </c>
      <c r="AE29" s="279">
        <f t="shared" ref="AE29:AE36" si="22">IF(I9&gt;J9,I9-J9,0)</f>
        <v>0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91">
        <f>SUM(D20:D28)</f>
        <v>0</v>
      </c>
      <c r="E30" s="291">
        <f>SUM(E20:E28)</f>
        <v>0</v>
      </c>
      <c r="F30" s="291">
        <f>SUM(F20:F28)</f>
        <v>0</v>
      </c>
      <c r="G30" s="299" t="s">
        <v>41</v>
      </c>
      <c r="H30" s="298">
        <f>+H28+H18</f>
        <v>0</v>
      </c>
      <c r="I30" s="179">
        <f>+I28+I18</f>
        <v>0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0</v>
      </c>
      <c r="P30" s="149">
        <f t="shared" ref="P30:Q30" si="24">SUM(P31:P33)</f>
        <v>0</v>
      </c>
      <c r="Q30" s="149">
        <f t="shared" si="24"/>
        <v>0</v>
      </c>
      <c r="S30" s="260">
        <v>900005</v>
      </c>
      <c r="T30" s="253" t="s">
        <v>189</v>
      </c>
      <c r="U30" s="262" t="s">
        <v>185</v>
      </c>
      <c r="V30" s="261">
        <f>SUM(V31:V35)</f>
        <v>0</v>
      </c>
      <c r="W30" s="261">
        <f>SUM(W31:W35)</f>
        <v>0</v>
      </c>
      <c r="X30" s="261"/>
      <c r="Y30" s="263">
        <f t="shared" ref="Y30:Y35" si="25">SUM(U30:X30)</f>
        <v>0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+'[1]32400'!E28</f>
        <v>0</v>
      </c>
      <c r="P31" s="158">
        <f>+'[1]32400'!F28</f>
        <v>0</v>
      </c>
      <c r="Q31" s="158">
        <f>+'[1]32400'!G28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0</v>
      </c>
      <c r="X31" s="262"/>
      <c r="Y31" s="278">
        <f t="shared" si="25"/>
        <v>0</v>
      </c>
      <c r="AA31" s="275">
        <v>2130</v>
      </c>
      <c r="AB31" s="276" t="s">
        <v>10</v>
      </c>
      <c r="AC31" s="279">
        <f t="shared" si="20"/>
        <v>0</v>
      </c>
      <c r="AD31" s="280">
        <f t="shared" si="21"/>
        <v>0</v>
      </c>
      <c r="AE31" s="279">
        <f t="shared" si="22"/>
        <v>0</v>
      </c>
      <c r="AF31" s="280">
        <f t="shared" si="23"/>
        <v>0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0</v>
      </c>
      <c r="E32" s="273">
        <f>+E30+E17</f>
        <v>0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+'[1]32400'!E29</f>
        <v>0</v>
      </c>
      <c r="P32" s="158">
        <f>+'[1]32400'!F29</f>
        <v>0</v>
      </c>
      <c r="Q32" s="158">
        <f>+'[1]32400'!G29</f>
        <v>0</v>
      </c>
      <c r="S32" s="275">
        <v>3220</v>
      </c>
      <c r="T32" s="276" t="s">
        <v>50</v>
      </c>
      <c r="U32" s="262" t="s">
        <v>185</v>
      </c>
      <c r="V32" s="277">
        <f>+H41-I41</f>
        <v>0</v>
      </c>
      <c r="W32" s="301">
        <f>-W13</f>
        <v>0</v>
      </c>
      <c r="X32" s="262"/>
      <c r="Y32" s="278">
        <f t="shared" si="25"/>
        <v>0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+'[1]32400'!E30</f>
        <v>0</v>
      </c>
      <c r="P33" s="158">
        <f>+'[1]32400'!F30</f>
        <v>0</v>
      </c>
      <c r="Q33" s="158">
        <f>+'[1]32400'!G30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98">
        <f>SUM(H35:H37)</f>
        <v>0</v>
      </c>
      <c r="I34" s="179">
        <f>SUM(I35:I37)</f>
        <v>0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0</v>
      </c>
      <c r="P34" s="149">
        <f>SUM(P35:P43)</f>
        <v>0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316" t="s">
        <v>45</v>
      </c>
      <c r="H35" s="286">
        <f>+'[1]32400'!E128</f>
        <v>0</v>
      </c>
      <c r="I35" s="158">
        <f>+'[1]32400'!F128</f>
        <v>0</v>
      </c>
      <c r="J35" s="158">
        <f>+'[1]32400'!G128</f>
        <v>0</v>
      </c>
      <c r="K35" s="286"/>
      <c r="L35" s="275">
        <v>5220</v>
      </c>
      <c r="M35" s="154"/>
      <c r="N35" s="155" t="s">
        <v>85</v>
      </c>
      <c r="O35" s="286">
        <f>+'[1]32400'!E32</f>
        <v>0</v>
      </c>
      <c r="P35" s="158">
        <f>+'[1]32400'!F32</f>
        <v>0</v>
      </c>
      <c r="Q35" s="158">
        <f>+'[1]32400'!G32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0</v>
      </c>
      <c r="AD35" s="280">
        <f t="shared" si="21"/>
        <v>0</v>
      </c>
      <c r="AE35" s="279">
        <f t="shared" si="22"/>
        <v>0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0</v>
      </c>
      <c r="AM35" s="289">
        <f t="shared" si="26"/>
        <v>0</v>
      </c>
    </row>
    <row r="36" spans="2:39" x14ac:dyDescent="0.25">
      <c r="B36" s="275">
        <v>3120</v>
      </c>
      <c r="C36" s="154"/>
      <c r="D36" s="303"/>
      <c r="E36" s="303"/>
      <c r="F36" s="304"/>
      <c r="G36" s="316" t="s">
        <v>46</v>
      </c>
      <c r="H36" s="286">
        <f>+'[1]32400'!E129</f>
        <v>0</v>
      </c>
      <c r="I36" s="158">
        <f>+'[1]32400'!F129</f>
        <v>0</v>
      </c>
      <c r="J36" s="158">
        <f>+'[1]32400'!G129</f>
        <v>0</v>
      </c>
      <c r="K36" s="286"/>
      <c r="L36" s="275">
        <v>5230</v>
      </c>
      <c r="M36" s="154"/>
      <c r="N36" s="155" t="s">
        <v>86</v>
      </c>
      <c r="O36" s="286">
        <f>+'[1]32400'!E33</f>
        <v>0</v>
      </c>
      <c r="P36" s="158">
        <f>+'[1]32400'!F33</f>
        <v>0</v>
      </c>
      <c r="Q36" s="158">
        <f>+'[1]32400'!G33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0</v>
      </c>
      <c r="AM36" s="289">
        <f t="shared" si="26"/>
        <v>0</v>
      </c>
    </row>
    <row r="37" spans="2:39" x14ac:dyDescent="0.25">
      <c r="B37" s="275">
        <v>3130</v>
      </c>
      <c r="C37" s="154"/>
      <c r="D37" s="303"/>
      <c r="E37" s="303"/>
      <c r="F37" s="304"/>
      <c r="G37" s="316" t="s">
        <v>47</v>
      </c>
      <c r="H37" s="286">
        <f>+'[1]32400'!E130</f>
        <v>0</v>
      </c>
      <c r="I37" s="158">
        <f>+'[1]32400'!F130</f>
        <v>0</v>
      </c>
      <c r="J37" s="158">
        <f>+'[1]32400'!G130</f>
        <v>0</v>
      </c>
      <c r="K37" s="286"/>
      <c r="L37" s="275">
        <v>5240</v>
      </c>
      <c r="M37" s="154"/>
      <c r="N37" s="155" t="s">
        <v>87</v>
      </c>
      <c r="O37" s="286">
        <f>+'[1]32400'!E34</f>
        <v>0</v>
      </c>
      <c r="P37" s="158">
        <f>+'[1]32400'!F34</f>
        <v>0</v>
      </c>
      <c r="Q37" s="158">
        <f>+'[1]32400'!G34</f>
        <v>0</v>
      </c>
      <c r="S37" s="275"/>
      <c r="T37" s="281" t="s">
        <v>190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64" t="s">
        <v>144</v>
      </c>
      <c r="AJ37" s="268"/>
      <c r="AK37" s="306"/>
      <c r="AL37" s="307">
        <f>+AL9-AL20</f>
        <v>0</v>
      </c>
      <c r="AM37" s="308">
        <f>+AM9-AM20</f>
        <v>0</v>
      </c>
    </row>
    <row r="38" spans="2:39" x14ac:dyDescent="0.25">
      <c r="B38" s="275"/>
      <c r="C38" s="154"/>
      <c r="D38" s="303"/>
      <c r="E38" s="303"/>
      <c r="F38" s="309"/>
      <c r="G38" s="316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+'[1]32400'!E35</f>
        <v>0</v>
      </c>
      <c r="P38" s="158">
        <f>+'[1]32400'!F35</f>
        <v>0</v>
      </c>
      <c r="Q38" s="158">
        <f>+'[1]32400'!G35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64" t="s">
        <v>24</v>
      </c>
      <c r="AC38" s="265">
        <f>IF(H28&gt;I28,H28-I28,0)</f>
        <v>0</v>
      </c>
      <c r="AD38" s="266">
        <f>IF(I28&gt;H28,I28-H28,0)</f>
        <v>0</v>
      </c>
      <c r="AE38" s="265">
        <f>IF(I28&gt;J28,I28-J28,0)</f>
        <v>0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98">
        <f>SUM(H40:H44)</f>
        <v>0</v>
      </c>
      <c r="I39" s="179">
        <f>SUM(I40:I44)</f>
        <v>0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+'[1]32400'!E36</f>
        <v>0</v>
      </c>
      <c r="P39" s="158">
        <f>+'[1]32400'!F36</f>
        <v>0</v>
      </c>
      <c r="Q39" s="158">
        <f>+'[1]32400'!G36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316" t="s">
        <v>49</v>
      </c>
      <c r="H40" s="286">
        <f>+'[1]32400'!E133</f>
        <v>0</v>
      </c>
      <c r="I40" s="158">
        <f>+'[1]32400'!F133</f>
        <v>0</v>
      </c>
      <c r="J40" s="158">
        <f>+'[1]32400'!G133</f>
        <v>0</v>
      </c>
      <c r="K40" s="286"/>
      <c r="L40" s="275">
        <v>5270</v>
      </c>
      <c r="M40" s="154"/>
      <c r="N40" s="155" t="s">
        <v>90</v>
      </c>
      <c r="O40" s="286">
        <f>+'[1]32400'!E37</f>
        <v>0</v>
      </c>
      <c r="P40" s="158">
        <f>+'[1]32400'!F37</f>
        <v>0</v>
      </c>
      <c r="Q40" s="158">
        <f>+'[1]32400'!G37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0</v>
      </c>
    </row>
    <row r="41" spans="2:39" x14ac:dyDescent="0.25">
      <c r="B41" s="275">
        <v>3220</v>
      </c>
      <c r="C41" s="154"/>
      <c r="D41" s="303"/>
      <c r="E41" s="303"/>
      <c r="F41" s="304"/>
      <c r="G41" s="316" t="s">
        <v>50</v>
      </c>
      <c r="H41" s="286">
        <f>+'[1]32400'!E134</f>
        <v>0</v>
      </c>
      <c r="I41" s="158">
        <f>+'[1]32400'!F134</f>
        <v>0</v>
      </c>
      <c r="J41" s="158">
        <f>+'[1]32400'!G134</f>
        <v>0</v>
      </c>
      <c r="K41" s="286"/>
      <c r="L41" s="275">
        <v>5280</v>
      </c>
      <c r="M41" s="154"/>
      <c r="N41" s="155" t="s">
        <v>91</v>
      </c>
      <c r="O41" s="286">
        <f>+'[1]32400'!E38</f>
        <v>0</v>
      </c>
      <c r="P41" s="158">
        <f>+'[1]32400'!F38</f>
        <v>0</v>
      </c>
      <c r="Q41" s="158">
        <f>+'[1]32400'!G38</f>
        <v>0</v>
      </c>
      <c r="T41" s="310" t="s">
        <v>122</v>
      </c>
      <c r="U41" s="311">
        <f>+U23+U25</f>
        <v>0</v>
      </c>
      <c r="V41" s="311">
        <f>+V23+V25+V30+V37</f>
        <v>0</v>
      </c>
      <c r="W41" s="311">
        <f>+W23+W25+W30+W37</f>
        <v>0</v>
      </c>
      <c r="X41" s="311">
        <f>+X23+X25+X30+X37</f>
        <v>0</v>
      </c>
      <c r="Y41" s="312">
        <f>SUM(U41:X41)</f>
        <v>0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0</v>
      </c>
      <c r="AE41" s="279">
        <f t="shared" si="32"/>
        <v>0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316" t="s">
        <v>51</v>
      </c>
      <c r="H42" s="286">
        <f>+'[1]32400'!E135</f>
        <v>0</v>
      </c>
      <c r="I42" s="158">
        <f>+'[1]32400'!F135</f>
        <v>0</v>
      </c>
      <c r="J42" s="158">
        <f>+'[1]32400'!G135</f>
        <v>0</v>
      </c>
      <c r="K42" s="286"/>
      <c r="L42" s="275">
        <v>5290</v>
      </c>
      <c r="M42" s="154"/>
      <c r="N42" s="155" t="s">
        <v>92</v>
      </c>
      <c r="O42" s="286">
        <f>+'[1]32400'!E39</f>
        <v>0</v>
      </c>
      <c r="P42" s="158">
        <f>+'[1]32400'!F39</f>
        <v>0</v>
      </c>
      <c r="Q42" s="158">
        <f>+'[1]32400'!G39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316" t="s">
        <v>52</v>
      </c>
      <c r="H43" s="286">
        <f>+'[1]32400'!E136</f>
        <v>0</v>
      </c>
      <c r="I43" s="158">
        <f>+'[1]32400'!F136</f>
        <v>0</v>
      </c>
      <c r="J43" s="158">
        <f>+'[1]32400'!G136</f>
        <v>0</v>
      </c>
      <c r="K43" s="286"/>
      <c r="L43" s="243">
        <v>5300</v>
      </c>
      <c r="M43" s="154"/>
      <c r="N43" s="155" t="s">
        <v>93</v>
      </c>
      <c r="O43" s="286">
        <f>+'[1]32400'!E40</f>
        <v>0</v>
      </c>
      <c r="P43" s="158">
        <f>+'[1]32400'!F40</f>
        <v>0</v>
      </c>
      <c r="Q43" s="158">
        <f>+'[1]32400'!G40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0</v>
      </c>
    </row>
    <row r="44" spans="2:39" x14ac:dyDescent="0.25">
      <c r="B44" s="275">
        <v>3250</v>
      </c>
      <c r="C44" s="154"/>
      <c r="D44" s="303"/>
      <c r="E44" s="303"/>
      <c r="F44" s="26"/>
      <c r="G44" s="316" t="s">
        <v>53</v>
      </c>
      <c r="H44" s="286">
        <f>+'[1]32400'!E137</f>
        <v>0</v>
      </c>
      <c r="I44" s="158">
        <f>+'[1]32400'!F137</f>
        <v>0</v>
      </c>
      <c r="J44" s="158">
        <f>+'[1]32400'!G137</f>
        <v>0</v>
      </c>
      <c r="K44" s="286"/>
      <c r="L44" s="275">
        <v>5310</v>
      </c>
      <c r="M44" s="145" t="s">
        <v>94</v>
      </c>
      <c r="N44" s="141"/>
      <c r="O44" s="273">
        <f>SUM(O45:O47)</f>
        <v>0</v>
      </c>
      <c r="P44" s="149">
        <f>SUM(P45:P47)</f>
        <v>0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0</v>
      </c>
      <c r="AM44" s="263">
        <f>SUM(AM45:AM47)</f>
        <v>0</v>
      </c>
    </row>
    <row r="45" spans="2:39" x14ac:dyDescent="0.25">
      <c r="B45" s="275"/>
      <c r="C45" s="154"/>
      <c r="D45" s="303"/>
      <c r="E45" s="303"/>
      <c r="F45" s="26"/>
      <c r="G45" s="316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+'[1]32400'!E43</f>
        <v>0</v>
      </c>
      <c r="P45" s="158">
        <f>+'[1]32400'!F43</f>
        <v>0</v>
      </c>
      <c r="Q45" s="158">
        <f>+'[1]32400'!G43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0</v>
      </c>
      <c r="AM45" s="278">
        <f>+AF19-AE19</f>
        <v>0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+'[1]32400'!E44</f>
        <v>0</v>
      </c>
      <c r="P46" s="158">
        <f>+'[1]32400'!F44</f>
        <v>0</v>
      </c>
      <c r="Q46" s="158">
        <f>+'[1]32400'!G44</f>
        <v>0</v>
      </c>
      <c r="AA46" s="243">
        <v>3000</v>
      </c>
      <c r="AB46" s="253" t="s">
        <v>43</v>
      </c>
      <c r="AC46" s="254">
        <f>IF(H50&gt;I50,H50-I50,0)</f>
        <v>0</v>
      </c>
      <c r="AD46" s="255">
        <f>IF(I50&gt;H50,I50-H50,0)</f>
        <v>0</v>
      </c>
      <c r="AE46" s="254">
        <f>IF(I50&gt;J50,I50-J50,0)</f>
        <v>0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0</v>
      </c>
      <c r="AM46" s="278">
        <f>+AF20-AE20+AF21-AE21</f>
        <v>0</v>
      </c>
    </row>
    <row r="47" spans="2:39" x14ac:dyDescent="0.25">
      <c r="B47" s="275">
        <v>3310</v>
      </c>
      <c r="C47" s="154"/>
      <c r="D47" s="25"/>
      <c r="E47" s="26"/>
      <c r="F47" s="26"/>
      <c r="G47" s="316" t="s">
        <v>55</v>
      </c>
      <c r="H47" s="286">
        <f>+'[1]32400'!E140</f>
        <v>0</v>
      </c>
      <c r="I47" s="158">
        <f>+'[1]32400'!F140</f>
        <v>0</v>
      </c>
      <c r="J47" s="158">
        <f>+'[1]32400'!G140</f>
        <v>0</v>
      </c>
      <c r="K47" s="286"/>
      <c r="L47" s="243">
        <v>5400</v>
      </c>
      <c r="M47" s="154"/>
      <c r="N47" s="155" t="s">
        <v>96</v>
      </c>
      <c r="O47" s="286">
        <f>+'[1]32400'!E45</f>
        <v>0</v>
      </c>
      <c r="P47" s="158">
        <f>+'[1]32400'!F45</f>
        <v>0</v>
      </c>
      <c r="Q47" s="158">
        <f>+'[1]32400'!G45</f>
        <v>0</v>
      </c>
      <c r="AA47" s="243">
        <v>3100</v>
      </c>
      <c r="AB47" s="264" t="s">
        <v>44</v>
      </c>
      <c r="AC47" s="265">
        <f>IF(H34&gt;I34,H34-I34,0)</f>
        <v>0</v>
      </c>
      <c r="AD47" s="266">
        <f>IF(I34&gt;H34,I34-H34,0)</f>
        <v>0</v>
      </c>
      <c r="AE47" s="265">
        <f>IF(I34&gt;J34,I34-J34,0)</f>
        <v>0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316" t="s">
        <v>56</v>
      </c>
      <c r="H48" s="286">
        <f>+'[1]32400'!E141</f>
        <v>0</v>
      </c>
      <c r="I48" s="158">
        <f>+'[1]32400'!F141</f>
        <v>0</v>
      </c>
      <c r="J48" s="158">
        <f>+'[1]32400'!G141</f>
        <v>0</v>
      </c>
      <c r="K48" s="286"/>
      <c r="L48" s="275">
        <v>5410</v>
      </c>
      <c r="M48" s="145" t="s">
        <v>97</v>
      </c>
      <c r="N48" s="141"/>
      <c r="O48" s="273">
        <f>SUM(O49:O53)</f>
        <v>0</v>
      </c>
      <c r="P48" s="149">
        <f>SUM(P49:P53)</f>
        <v>0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0</v>
      </c>
      <c r="AF48" s="280">
        <f>IF(J35&gt;I35,J35-I35,0)</f>
        <v>0</v>
      </c>
      <c r="AI48" s="264" t="s">
        <v>149</v>
      </c>
      <c r="AJ48" s="268"/>
      <c r="AK48" s="306"/>
      <c r="AL48" s="307">
        <f>+AL40-AL44</f>
        <v>0</v>
      </c>
      <c r="AM48" s="308">
        <f>+AM40-AM44</f>
        <v>0</v>
      </c>
    </row>
    <row r="49" spans="2:39" x14ac:dyDescent="0.25">
      <c r="C49" s="154"/>
      <c r="D49" s="25"/>
      <c r="E49" s="26"/>
      <c r="F49" s="26"/>
      <c r="G49" s="316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+'[1]32400'!E47</f>
        <v>0</v>
      </c>
      <c r="P49" s="158">
        <f>+'[1]32400'!F47</f>
        <v>0</v>
      </c>
      <c r="Q49" s="158">
        <f>+'[1]32400'!G47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98">
        <f>+H39+H34+H46</f>
        <v>0</v>
      </c>
      <c r="I50" s="179">
        <f t="shared" ref="I50:J50" si="34">+I39+I34+I46</f>
        <v>0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+'[1]32400'!E48</f>
        <v>0</v>
      </c>
      <c r="P50" s="158">
        <f>+'[1]32400'!F48</f>
        <v>0</v>
      </c>
      <c r="Q50" s="158">
        <f>+'[1]32400'!G48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+'[1]32400'!E49</f>
        <v>0</v>
      </c>
      <c r="P51" s="158">
        <f>+'[1]32400'!F49</f>
        <v>0</v>
      </c>
      <c r="Q51" s="158">
        <f>+'[1]32400'!G49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0</v>
      </c>
      <c r="AM51" s="263">
        <f>+AM52+AM55</f>
        <v>0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0</v>
      </c>
      <c r="I52" s="149">
        <f t="shared" ref="I52:J52" si="35">+I50+I30</f>
        <v>0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+'[1]32400'!E50</f>
        <v>0</v>
      </c>
      <c r="P52" s="158">
        <f>+'[1]32400'!F50</f>
        <v>0</v>
      </c>
      <c r="Q52" s="158">
        <f>+'[1]32400'!G50</f>
        <v>0</v>
      </c>
      <c r="AA52" s="243">
        <v>3200</v>
      </c>
      <c r="AB52" s="264" t="s">
        <v>48</v>
      </c>
      <c r="AC52" s="265">
        <f t="shared" ref="AC52:AC57" si="36">IF(H39&gt;I39,H39-I39,0)</f>
        <v>0</v>
      </c>
      <c r="AD52" s="266">
        <f t="shared" ref="AD52:AD57" si="37">IF(I39&gt;H39,I39-H39,0)</f>
        <v>0</v>
      </c>
      <c r="AE52" s="265">
        <f t="shared" ref="AE52:AE57" si="38">IF(I39&gt;J39,I39-J39,0)</f>
        <v>0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+'[1]32400'!E51</f>
        <v>0</v>
      </c>
      <c r="P53" s="158">
        <f>+'[1]32400'!F51</f>
        <v>0</v>
      </c>
      <c r="Q53" s="158">
        <f>+'[1]32400'!G51</f>
        <v>0</v>
      </c>
      <c r="AA53" s="275">
        <v>3210</v>
      </c>
      <c r="AB53" s="276" t="s">
        <v>49</v>
      </c>
      <c r="AC53" s="279">
        <f t="shared" si="36"/>
        <v>0</v>
      </c>
      <c r="AD53" s="280">
        <f t="shared" si="37"/>
        <v>0</v>
      </c>
      <c r="AE53" s="279">
        <f t="shared" si="38"/>
        <v>0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 t="str">
        <f>IF(D32-H30-H50=0,"",D32-H30-H50)</f>
        <v/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0</v>
      </c>
      <c r="P54" s="149">
        <f>SUM(P55:P60)</f>
        <v>0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0</v>
      </c>
      <c r="AD54" s="280">
        <f t="shared" si="37"/>
        <v>0</v>
      </c>
      <c r="AE54" s="279">
        <f t="shared" si="38"/>
        <v>0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+'[1]32400'!E53</f>
        <v>0</v>
      </c>
      <c r="P55" s="158">
        <f>+'[1]32400'!F53</f>
        <v>0</v>
      </c>
      <c r="Q55" s="158">
        <f>+'[1]32400'!G53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0</v>
      </c>
      <c r="AM55" s="320">
        <f>SUM(AE9:AE14)+SUM(AE17:AE18)+SUM(AE22:AE25)+SUM(AE29:AE36)+SUM(AE39:AE44)+SUM(AE49:AE50)+SUM(AE53:AE57)+SUM(AE60:AE61)-P61-P54-P66</f>
        <v>0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+'[1]32400'!E54</f>
        <v>0</v>
      </c>
      <c r="P56" s="158">
        <f>+'[1]32400'!F54</f>
        <v>0</v>
      </c>
      <c r="Q56" s="158">
        <f>+'[1]32400'!G54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0</v>
      </c>
      <c r="AM56" s="263">
        <f>+AM57+AM60</f>
        <v>0</v>
      </c>
    </row>
    <row r="57" spans="2:39" x14ac:dyDescent="0.25">
      <c r="C57" s="316"/>
      <c r="D57" s="316"/>
      <c r="E57" s="316"/>
      <c r="F57" s="316"/>
      <c r="G57" s="316"/>
      <c r="H57" s="316"/>
      <c r="I57" s="316"/>
      <c r="L57" s="275">
        <v>5540</v>
      </c>
      <c r="M57" s="154"/>
      <c r="N57" s="155" t="s">
        <v>106</v>
      </c>
      <c r="O57" s="286">
        <f>+'[1]32400'!E55</f>
        <v>0</v>
      </c>
      <c r="P57" s="158">
        <f>+'[1]32400'!F55</f>
        <v>0</v>
      </c>
      <c r="Q57" s="158">
        <f>+'[1]32400'!G55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+'[1]32400'!E56</f>
        <v>0</v>
      </c>
      <c r="P58" s="158">
        <f>+'[1]32400'!F56</f>
        <v>0</v>
      </c>
      <c r="Q58" s="158">
        <f>+'[1]32400'!G56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+'[1]32400'!E57</f>
        <v>0</v>
      </c>
      <c r="P59" s="158">
        <f>+'[1]32400'!F57</f>
        <v>0</v>
      </c>
      <c r="Q59" s="158">
        <f>+'[1]32400'!G57</f>
        <v>0</v>
      </c>
      <c r="AA59" s="243">
        <v>3300</v>
      </c>
      <c r="AB59" s="264" t="s">
        <v>131</v>
      </c>
      <c r="AC59" s="265">
        <f>IF(H46&gt;I46,H46-I46,0)</f>
        <v>0</v>
      </c>
      <c r="AD59" s="266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+'[1]32400'!E58</f>
        <v>0</v>
      </c>
      <c r="P60" s="158">
        <f>+'[1]32400'!F58</f>
        <v>0</v>
      </c>
      <c r="Q60" s="158">
        <f>+'[1]32400'!G58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0</v>
      </c>
      <c r="AM60" s="320">
        <f>SUM(AF9:AF14)+SUM(AF17:AF18)+SUM(AF22:AF25)+SUM(AF29:AF36)+SUM(AF39:AF44)+SUM(AF49:AF50)+SUM(AF53:AF57)+SUM(AF60:AF61)</f>
        <v>0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64" t="s">
        <v>157</v>
      </c>
      <c r="AJ61" s="268"/>
      <c r="AK61" s="306"/>
      <c r="AL61" s="324">
        <f>+AL51-AL56</f>
        <v>0</v>
      </c>
      <c r="AM61" s="325">
        <f>+AM51-AM56</f>
        <v>0</v>
      </c>
    </row>
    <row r="62" spans="2:39" x14ac:dyDescent="0.25">
      <c r="L62" s="275"/>
      <c r="M62" s="154"/>
      <c r="N62" s="155" t="s">
        <v>111</v>
      </c>
      <c r="O62" s="286">
        <f>+'[1]32400'!E60</f>
        <v>0</v>
      </c>
      <c r="P62" s="158">
        <f>+'[1]32400'!F60</f>
        <v>0</v>
      </c>
      <c r="Q62" s="158">
        <f>+'[1]32400'!G60</f>
        <v>0</v>
      </c>
      <c r="AC62" s="326">
        <f>+AC6+AC27+AC46-AD6-AD27-AD46</f>
        <v>0</v>
      </c>
      <c r="AD62" s="326">
        <f>+AC7+AC16+AC28+AC38+AC47+AC52+AC59-AD7-AD16-AD28-AD38-AD47-AD52-AD59</f>
        <v>0</v>
      </c>
      <c r="AE62" s="326">
        <f>+AE6+AE27+AE46-AF6-AF27-AF46</f>
        <v>0</v>
      </c>
      <c r="AF62" s="326">
        <f>+AE7+AE16+AE28+AE38+AE47+AE52+AE59-AF7-AF16-AF28-AF38-AF47-AF52-AF59</f>
        <v>0</v>
      </c>
      <c r="AI62" s="253"/>
      <c r="AJ62" s="268"/>
      <c r="AK62" s="306"/>
      <c r="AL62" s="324"/>
      <c r="AM62" s="325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316"/>
      <c r="AF63" s="316"/>
      <c r="AI63" s="264" t="s">
        <v>158</v>
      </c>
      <c r="AJ63" s="268"/>
      <c r="AK63" s="306"/>
      <c r="AL63" s="327">
        <f>+AL37+AL48+AL61</f>
        <v>0</v>
      </c>
      <c r="AM63" s="328">
        <f>+AM37+AM48+AM61</f>
        <v>0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0</v>
      </c>
      <c r="P64" s="179">
        <f>+P30+P34+P44+P48+P54+P61</f>
        <v>0</v>
      </c>
      <c r="Q64" s="179">
        <f>+Q30+Q34+Q44+Q48+Q54+Q61</f>
        <v>0</v>
      </c>
      <c r="AB64" s="316"/>
      <c r="AC64" s="316"/>
      <c r="AD64" s="316"/>
      <c r="AE64" s="316"/>
      <c r="AF64" s="316"/>
      <c r="AG64" s="316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316"/>
      <c r="AI65" s="264" t="s">
        <v>159</v>
      </c>
      <c r="AJ65" s="268"/>
      <c r="AK65" s="306"/>
      <c r="AL65" s="331">
        <f>+E9</f>
        <v>0</v>
      </c>
      <c r="AM65" s="332">
        <f>+F9</f>
        <v>0</v>
      </c>
    </row>
    <row r="66" spans="12:39" x14ac:dyDescent="0.25">
      <c r="M66" s="140" t="s">
        <v>113</v>
      </c>
      <c r="N66" s="141"/>
      <c r="O66" s="273">
        <f>+O27-O64</f>
        <v>0</v>
      </c>
      <c r="P66" s="149">
        <f>+P27-P64</f>
        <v>0</v>
      </c>
      <c r="Q66" s="149">
        <f>+Q27-Q64</f>
        <v>0</v>
      </c>
      <c r="AI66" s="264" t="s">
        <v>160</v>
      </c>
      <c r="AJ66" s="268"/>
      <c r="AK66" s="306"/>
      <c r="AL66" s="331">
        <f>+D9</f>
        <v>0</v>
      </c>
      <c r="AM66" s="332">
        <f>+E9</f>
        <v>0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0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316"/>
      <c r="R71" s="316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316"/>
      <c r="R72" s="316"/>
    </row>
  </sheetData>
  <mergeCells count="25"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  <mergeCell ref="C2:I2"/>
    <mergeCell ref="M2:P2"/>
    <mergeCell ref="T2:Y2"/>
    <mergeCell ref="AB2:AD2"/>
    <mergeCell ref="AI2:AM2"/>
    <mergeCell ref="C3:I3"/>
    <mergeCell ref="M3:P3"/>
    <mergeCell ref="T3:Y3"/>
    <mergeCell ref="AB3:AD3"/>
    <mergeCell ref="AI3:A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8"/>
  <sheetViews>
    <sheetView workbookViewId="0"/>
  </sheetViews>
  <sheetFormatPr baseColWidth="10" defaultRowHeight="23.25" customHeight="1" x14ac:dyDescent="0.25"/>
  <cols>
    <col min="1" max="1" width="2" customWidth="1"/>
    <col min="2" max="2" width="4.7109375" style="187" customWidth="1"/>
    <col min="3" max="3" width="2.28515625" customWidth="1"/>
    <col min="4" max="4" width="34.7109375" customWidth="1"/>
    <col min="5" max="7" width="15.7109375" customWidth="1"/>
    <col min="8" max="8" width="5.7109375" customWidth="1"/>
    <col min="9" max="11" width="6.28515625" bestFit="1" customWidth="1"/>
    <col min="12" max="12" width="5.7109375" customWidth="1"/>
    <col min="13" max="15" width="6.28515625" bestFit="1" customWidth="1"/>
    <col min="16" max="16" width="5.7109375" customWidth="1"/>
    <col min="17" max="19" width="6.28515625" bestFit="1" customWidth="1"/>
    <col min="20" max="20" width="5.7109375" customWidth="1"/>
    <col min="21" max="23" width="6.28515625" bestFit="1" customWidth="1"/>
    <col min="24" max="24" width="5.7109375" customWidth="1"/>
    <col min="25" max="27" width="6.28515625" bestFit="1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</cols>
  <sheetData>
    <row r="1" spans="2:47" ht="23.25" customHeight="1" x14ac:dyDescent="0.25">
      <c r="B1" s="454" t="s">
        <v>206</v>
      </c>
      <c r="C1" s="455"/>
      <c r="D1" s="455"/>
      <c r="E1" s="455"/>
      <c r="F1" s="455"/>
      <c r="G1" s="456"/>
    </row>
    <row r="2" spans="2:47" ht="23.25" customHeight="1" x14ac:dyDescent="0.25">
      <c r="B2" s="400" t="s">
        <v>162</v>
      </c>
      <c r="C2" s="401"/>
      <c r="D2" s="401"/>
      <c r="E2" s="401"/>
      <c r="F2" s="401"/>
      <c r="G2" s="402"/>
    </row>
    <row r="3" spans="2:47" ht="23.25" customHeight="1" x14ac:dyDescent="0.25">
      <c r="B3" s="403" t="s">
        <v>177</v>
      </c>
      <c r="C3" s="444"/>
      <c r="D3" s="444"/>
      <c r="E3" s="444"/>
      <c r="F3" s="444"/>
      <c r="G3" s="404"/>
      <c r="I3" s="405" t="s">
        <v>197</v>
      </c>
      <c r="J3" s="406"/>
      <c r="K3" s="407"/>
      <c r="M3" s="405" t="s">
        <v>198</v>
      </c>
      <c r="N3" s="406"/>
      <c r="O3" s="407"/>
      <c r="Q3" s="405" t="s">
        <v>199</v>
      </c>
      <c r="R3" s="406"/>
      <c r="S3" s="407"/>
      <c r="U3" s="405" t="s">
        <v>200</v>
      </c>
      <c r="V3" s="406"/>
      <c r="W3" s="407"/>
      <c r="Y3" s="405" t="s">
        <v>201</v>
      </c>
      <c r="Z3" s="406"/>
      <c r="AA3" s="407"/>
      <c r="AC3" s="405" t="s">
        <v>168</v>
      </c>
      <c r="AD3" s="406"/>
      <c r="AE3" s="407"/>
      <c r="AG3" s="405" t="s">
        <v>169</v>
      </c>
      <c r="AH3" s="406"/>
      <c r="AI3" s="407"/>
      <c r="AK3" s="405" t="s">
        <v>170</v>
      </c>
      <c r="AL3" s="406"/>
      <c r="AM3" s="407"/>
      <c r="AO3" s="405" t="s">
        <v>171</v>
      </c>
      <c r="AP3" s="406"/>
      <c r="AQ3" s="407"/>
      <c r="AS3" s="405" t="s">
        <v>172</v>
      </c>
      <c r="AT3" s="406"/>
      <c r="AU3" s="407"/>
    </row>
    <row r="4" spans="2:47" ht="23.25" customHeight="1" x14ac:dyDescent="0.25">
      <c r="B4" s="133"/>
      <c r="C4" s="134"/>
      <c r="D4" s="135"/>
      <c r="E4" s="188">
        <v>2020</v>
      </c>
      <c r="F4" s="137">
        <v>2019</v>
      </c>
      <c r="G4" s="137">
        <v>2018</v>
      </c>
      <c r="I4" s="188">
        <v>2020</v>
      </c>
      <c r="J4" s="137">
        <v>2019</v>
      </c>
      <c r="K4" s="137">
        <v>2018</v>
      </c>
      <c r="M4" s="188">
        <v>2020</v>
      </c>
      <c r="N4" s="137">
        <v>2019</v>
      </c>
      <c r="O4" s="137">
        <v>2018</v>
      </c>
      <c r="Q4" s="188">
        <v>2020</v>
      </c>
      <c r="R4" s="137">
        <v>2019</v>
      </c>
      <c r="S4" s="137">
        <v>2018</v>
      </c>
      <c r="U4" s="188">
        <v>2020</v>
      </c>
      <c r="V4" s="137">
        <v>2019</v>
      </c>
      <c r="W4" s="137">
        <v>2018</v>
      </c>
      <c r="Y4" s="188">
        <v>2020</v>
      </c>
      <c r="Z4" s="137">
        <v>2019</v>
      </c>
      <c r="AA4" s="137">
        <v>2018</v>
      </c>
      <c r="AC4" s="188">
        <v>2020</v>
      </c>
      <c r="AD4" s="137">
        <v>2019</v>
      </c>
      <c r="AE4" s="137">
        <v>2018</v>
      </c>
      <c r="AG4" s="188">
        <v>2020</v>
      </c>
      <c r="AH4" s="137">
        <v>2019</v>
      </c>
      <c r="AI4" s="137">
        <v>2018</v>
      </c>
      <c r="AK4" s="188">
        <v>2020</v>
      </c>
      <c r="AL4" s="137">
        <v>2019</v>
      </c>
      <c r="AM4" s="137">
        <v>2018</v>
      </c>
      <c r="AO4" s="188">
        <v>2020</v>
      </c>
      <c r="AP4" s="137">
        <v>2019</v>
      </c>
      <c r="AQ4" s="137">
        <v>2018</v>
      </c>
      <c r="AS4" s="188">
        <v>2020</v>
      </c>
      <c r="AT4" s="137">
        <v>2019</v>
      </c>
      <c r="AU4" s="137">
        <v>2018</v>
      </c>
    </row>
    <row r="5" spans="2:47" ht="23.25" customHeight="1" x14ac:dyDescent="0.25">
      <c r="B5" s="139"/>
      <c r="C5" s="140" t="s">
        <v>60</v>
      </c>
      <c r="D5" s="141"/>
      <c r="E5" s="378"/>
      <c r="F5" s="143"/>
      <c r="G5" s="143"/>
      <c r="I5" s="378"/>
      <c r="J5" s="143"/>
      <c r="K5" s="143"/>
      <c r="M5" s="378"/>
      <c r="N5" s="143"/>
      <c r="O5" s="143"/>
      <c r="Q5" s="378"/>
      <c r="R5" s="143"/>
      <c r="S5" s="143"/>
      <c r="U5" s="378"/>
      <c r="V5" s="143"/>
      <c r="W5" s="143"/>
      <c r="Y5" s="378"/>
      <c r="Z5" s="143"/>
      <c r="AA5" s="143"/>
      <c r="AC5" s="378"/>
      <c r="AD5" s="143"/>
      <c r="AE5" s="143"/>
      <c r="AG5" s="378"/>
      <c r="AH5" s="143"/>
      <c r="AI5" s="143"/>
      <c r="AK5" s="378"/>
      <c r="AL5" s="143"/>
      <c r="AM5" s="143"/>
      <c r="AO5" s="378"/>
      <c r="AP5" s="143"/>
      <c r="AQ5" s="143"/>
      <c r="AS5" s="378"/>
      <c r="AT5" s="143"/>
      <c r="AU5" s="143"/>
    </row>
    <row r="6" spans="2:47" ht="23.25" customHeight="1" x14ac:dyDescent="0.25">
      <c r="B6" s="139">
        <v>4100</v>
      </c>
      <c r="C6" s="145" t="s">
        <v>173</v>
      </c>
      <c r="D6" s="146"/>
      <c r="E6" s="204">
        <f>SUM(E7:E13)</f>
        <v>0</v>
      </c>
      <c r="F6" s="149">
        <f>SUM(F7:F13)</f>
        <v>0</v>
      </c>
      <c r="G6" s="149">
        <f>SUM(G7:G13)</f>
        <v>0</v>
      </c>
      <c r="I6" s="204">
        <f t="shared" ref="I6:K6" si="0">SUM(I7:I13)</f>
        <v>0</v>
      </c>
      <c r="J6" s="149">
        <f t="shared" si="0"/>
        <v>0</v>
      </c>
      <c r="K6" s="149">
        <f t="shared" si="0"/>
        <v>0</v>
      </c>
      <c r="M6" s="204">
        <f t="shared" ref="M6:O6" si="1">SUM(M7:M13)</f>
        <v>0</v>
      </c>
      <c r="N6" s="149">
        <f t="shared" si="1"/>
        <v>0</v>
      </c>
      <c r="O6" s="149">
        <f t="shared" si="1"/>
        <v>0</v>
      </c>
      <c r="Q6" s="204">
        <f t="shared" ref="Q6:S6" si="2">SUM(Q7:Q13)</f>
        <v>0</v>
      </c>
      <c r="R6" s="149">
        <f t="shared" si="2"/>
        <v>0</v>
      </c>
      <c r="S6" s="149">
        <f t="shared" si="2"/>
        <v>0</v>
      </c>
      <c r="U6" s="204">
        <f t="shared" ref="U6:W6" si="3">SUM(U7:U13)</f>
        <v>0</v>
      </c>
      <c r="V6" s="149">
        <f t="shared" si="3"/>
        <v>0</v>
      </c>
      <c r="W6" s="149">
        <f t="shared" si="3"/>
        <v>0</v>
      </c>
      <c r="Y6" s="204">
        <f t="shared" ref="Y6:AA6" si="4">SUM(Y7:Y13)</f>
        <v>0</v>
      </c>
      <c r="Z6" s="149">
        <f t="shared" si="4"/>
        <v>0</v>
      </c>
      <c r="AA6" s="149">
        <f t="shared" si="4"/>
        <v>0</v>
      </c>
      <c r="AC6" s="204">
        <f t="shared" ref="AC6:AE6" si="5">SUM(AC7:AC13)</f>
        <v>0</v>
      </c>
      <c r="AD6" s="149">
        <f t="shared" si="5"/>
        <v>0</v>
      </c>
      <c r="AE6" s="149">
        <f t="shared" si="5"/>
        <v>0</v>
      </c>
      <c r="AG6" s="204">
        <f t="shared" ref="AG6:AI6" si="6">SUM(AG7:AG13)</f>
        <v>0</v>
      </c>
      <c r="AH6" s="149">
        <f t="shared" si="6"/>
        <v>0</v>
      </c>
      <c r="AI6" s="149">
        <f t="shared" si="6"/>
        <v>0</v>
      </c>
      <c r="AK6" s="204">
        <f t="shared" ref="AK6:AM6" si="7">SUM(AK7:AK13)</f>
        <v>0</v>
      </c>
      <c r="AL6" s="149">
        <f t="shared" si="7"/>
        <v>0</v>
      </c>
      <c r="AM6" s="149">
        <f t="shared" si="7"/>
        <v>0</v>
      </c>
      <c r="AO6" s="204">
        <f t="shared" ref="AO6:AQ6" si="8">SUM(AO7:AO13)</f>
        <v>0</v>
      </c>
      <c r="AP6" s="149">
        <f t="shared" si="8"/>
        <v>0</v>
      </c>
      <c r="AQ6" s="149">
        <f t="shared" si="8"/>
        <v>0</v>
      </c>
      <c r="AS6" s="204">
        <f t="shared" ref="AS6:AU6" si="9">SUM(AS7:AS13)</f>
        <v>0</v>
      </c>
      <c r="AT6" s="149">
        <f t="shared" si="9"/>
        <v>0</v>
      </c>
      <c r="AU6" s="149">
        <f t="shared" si="9"/>
        <v>0</v>
      </c>
    </row>
    <row r="7" spans="2:47" ht="23.25" customHeight="1" x14ac:dyDescent="0.25">
      <c r="B7" s="139">
        <v>4110</v>
      </c>
      <c r="C7" s="154"/>
      <c r="D7" s="155" t="s">
        <v>62</v>
      </c>
      <c r="E7" s="200">
        <f>+I7+M7+Q7+U7+Y7+AC7+AG7+AK7+AO7+AS7</f>
        <v>0</v>
      </c>
      <c r="F7" s="158">
        <f t="shared" ref="F7:G13" si="10">+J7+N7+R7+V7+Z7+AD7+AH7+AL7+AP7+AT7</f>
        <v>0</v>
      </c>
      <c r="G7" s="158">
        <f t="shared" si="10"/>
        <v>0</v>
      </c>
      <c r="I7" s="200">
        <v>0</v>
      </c>
      <c r="J7" s="158">
        <v>0</v>
      </c>
      <c r="K7" s="158">
        <v>0</v>
      </c>
      <c r="M7" s="200">
        <v>0</v>
      </c>
      <c r="N7" s="158">
        <v>0</v>
      </c>
      <c r="O7" s="158">
        <v>0</v>
      </c>
      <c r="Q7" s="200">
        <v>0</v>
      </c>
      <c r="R7" s="158">
        <v>0</v>
      </c>
      <c r="S7" s="158">
        <v>0</v>
      </c>
      <c r="U7" s="200">
        <v>0</v>
      </c>
      <c r="V7" s="158">
        <v>0</v>
      </c>
      <c r="W7" s="158">
        <v>0</v>
      </c>
      <c r="Y7" s="200">
        <v>0</v>
      </c>
      <c r="Z7" s="158">
        <v>0</v>
      </c>
      <c r="AA7" s="158">
        <v>0</v>
      </c>
      <c r="AC7" s="200">
        <v>0</v>
      </c>
      <c r="AD7" s="158">
        <v>0</v>
      </c>
      <c r="AE7" s="158">
        <v>0</v>
      </c>
      <c r="AG7" s="200">
        <v>0</v>
      </c>
      <c r="AH7" s="158">
        <v>0</v>
      </c>
      <c r="AI7" s="158">
        <v>0</v>
      </c>
      <c r="AK7" s="200">
        <v>0</v>
      </c>
      <c r="AL7" s="158">
        <v>0</v>
      </c>
      <c r="AM7" s="158">
        <v>0</v>
      </c>
      <c r="AO7" s="200">
        <v>0</v>
      </c>
      <c r="AP7" s="158">
        <v>0</v>
      </c>
      <c r="AQ7" s="158">
        <v>0</v>
      </c>
      <c r="AS7" s="200">
        <v>0</v>
      </c>
      <c r="AT7" s="158">
        <v>0</v>
      </c>
      <c r="AU7" s="158">
        <v>0</v>
      </c>
    </row>
    <row r="8" spans="2:47" ht="23.25" customHeight="1" x14ac:dyDescent="0.25">
      <c r="B8" s="139">
        <v>4120</v>
      </c>
      <c r="C8" s="154"/>
      <c r="D8" s="155" t="s">
        <v>63</v>
      </c>
      <c r="E8" s="200">
        <f t="shared" ref="E8:E13" si="11">+I8+M8+Q8+U8+Y8+AC8+AG8+AK8+AO8+AS8</f>
        <v>0</v>
      </c>
      <c r="F8" s="158">
        <f t="shared" si="10"/>
        <v>0</v>
      </c>
      <c r="G8" s="158">
        <f t="shared" si="10"/>
        <v>0</v>
      </c>
      <c r="I8" s="200">
        <v>0</v>
      </c>
      <c r="J8" s="158">
        <v>0</v>
      </c>
      <c r="K8" s="158">
        <v>0</v>
      </c>
      <c r="M8" s="200">
        <v>0</v>
      </c>
      <c r="N8" s="158">
        <v>0</v>
      </c>
      <c r="O8" s="158">
        <v>0</v>
      </c>
      <c r="Q8" s="200">
        <v>0</v>
      </c>
      <c r="R8" s="158">
        <v>0</v>
      </c>
      <c r="S8" s="158">
        <v>0</v>
      </c>
      <c r="U8" s="200">
        <v>0</v>
      </c>
      <c r="V8" s="158">
        <v>0</v>
      </c>
      <c r="W8" s="158">
        <v>0</v>
      </c>
      <c r="Y8" s="200">
        <v>0</v>
      </c>
      <c r="Z8" s="158">
        <v>0</v>
      </c>
      <c r="AA8" s="158">
        <v>0</v>
      </c>
      <c r="AC8" s="200">
        <v>0</v>
      </c>
      <c r="AD8" s="158">
        <v>0</v>
      </c>
      <c r="AE8" s="158">
        <v>0</v>
      </c>
      <c r="AG8" s="200">
        <v>0</v>
      </c>
      <c r="AH8" s="158">
        <v>0</v>
      </c>
      <c r="AI8" s="158">
        <v>0</v>
      </c>
      <c r="AK8" s="200">
        <v>0</v>
      </c>
      <c r="AL8" s="158">
        <v>0</v>
      </c>
      <c r="AM8" s="158">
        <v>0</v>
      </c>
      <c r="AO8" s="200">
        <v>0</v>
      </c>
      <c r="AP8" s="158">
        <v>0</v>
      </c>
      <c r="AQ8" s="158">
        <v>0</v>
      </c>
      <c r="AS8" s="200">
        <v>0</v>
      </c>
      <c r="AT8" s="158">
        <v>0</v>
      </c>
      <c r="AU8" s="158">
        <v>0</v>
      </c>
    </row>
    <row r="9" spans="2:47" ht="23.25" customHeight="1" x14ac:dyDescent="0.25">
      <c r="B9" s="139">
        <v>4130</v>
      </c>
      <c r="C9" s="154"/>
      <c r="D9" s="155" t="s">
        <v>64</v>
      </c>
      <c r="E9" s="200">
        <f t="shared" si="11"/>
        <v>0</v>
      </c>
      <c r="F9" s="158">
        <f t="shared" si="10"/>
        <v>0</v>
      </c>
      <c r="G9" s="158">
        <f t="shared" si="10"/>
        <v>0</v>
      </c>
      <c r="I9" s="200">
        <v>0</v>
      </c>
      <c r="J9" s="158">
        <v>0</v>
      </c>
      <c r="K9" s="158">
        <v>0</v>
      </c>
      <c r="M9" s="200">
        <v>0</v>
      </c>
      <c r="N9" s="158">
        <v>0</v>
      </c>
      <c r="O9" s="158">
        <v>0</v>
      </c>
      <c r="Q9" s="200">
        <v>0</v>
      </c>
      <c r="R9" s="158">
        <v>0</v>
      </c>
      <c r="S9" s="158">
        <v>0</v>
      </c>
      <c r="U9" s="200">
        <v>0</v>
      </c>
      <c r="V9" s="158">
        <v>0</v>
      </c>
      <c r="W9" s="158">
        <v>0</v>
      </c>
      <c r="Y9" s="200">
        <v>0</v>
      </c>
      <c r="Z9" s="158">
        <v>0</v>
      </c>
      <c r="AA9" s="158">
        <v>0</v>
      </c>
      <c r="AC9" s="200">
        <v>0</v>
      </c>
      <c r="AD9" s="158">
        <v>0</v>
      </c>
      <c r="AE9" s="158">
        <v>0</v>
      </c>
      <c r="AG9" s="200">
        <v>0</v>
      </c>
      <c r="AH9" s="158">
        <v>0</v>
      </c>
      <c r="AI9" s="158">
        <v>0</v>
      </c>
      <c r="AK9" s="200">
        <v>0</v>
      </c>
      <c r="AL9" s="158">
        <v>0</v>
      </c>
      <c r="AM9" s="158">
        <v>0</v>
      </c>
      <c r="AO9" s="200">
        <v>0</v>
      </c>
      <c r="AP9" s="158">
        <v>0</v>
      </c>
      <c r="AQ9" s="158">
        <v>0</v>
      </c>
      <c r="AS9" s="200">
        <v>0</v>
      </c>
      <c r="AT9" s="158">
        <v>0</v>
      </c>
      <c r="AU9" s="158">
        <v>0</v>
      </c>
    </row>
    <row r="10" spans="2:47" ht="23.25" customHeight="1" x14ac:dyDescent="0.25">
      <c r="B10" s="139">
        <v>4140</v>
      </c>
      <c r="C10" s="154"/>
      <c r="D10" s="155" t="s">
        <v>65</v>
      </c>
      <c r="E10" s="200">
        <f t="shared" si="11"/>
        <v>0</v>
      </c>
      <c r="F10" s="158">
        <f t="shared" si="10"/>
        <v>0</v>
      </c>
      <c r="G10" s="158">
        <f t="shared" si="10"/>
        <v>0</v>
      </c>
      <c r="I10" s="200">
        <v>0</v>
      </c>
      <c r="J10" s="158">
        <v>0</v>
      </c>
      <c r="K10" s="158">
        <v>0</v>
      </c>
      <c r="M10" s="200">
        <v>0</v>
      </c>
      <c r="N10" s="158">
        <v>0</v>
      </c>
      <c r="O10" s="158">
        <v>0</v>
      </c>
      <c r="Q10" s="200">
        <v>0</v>
      </c>
      <c r="R10" s="158">
        <v>0</v>
      </c>
      <c r="S10" s="158">
        <v>0</v>
      </c>
      <c r="U10" s="200">
        <v>0</v>
      </c>
      <c r="V10" s="158">
        <v>0</v>
      </c>
      <c r="W10" s="158">
        <v>0</v>
      </c>
      <c r="Y10" s="200">
        <v>0</v>
      </c>
      <c r="Z10" s="158">
        <v>0</v>
      </c>
      <c r="AA10" s="158">
        <v>0</v>
      </c>
      <c r="AC10" s="200">
        <v>0</v>
      </c>
      <c r="AD10" s="158">
        <v>0</v>
      </c>
      <c r="AE10" s="158">
        <v>0</v>
      </c>
      <c r="AG10" s="200">
        <v>0</v>
      </c>
      <c r="AH10" s="158">
        <v>0</v>
      </c>
      <c r="AI10" s="158">
        <v>0</v>
      </c>
      <c r="AK10" s="200">
        <v>0</v>
      </c>
      <c r="AL10" s="158">
        <v>0</v>
      </c>
      <c r="AM10" s="158">
        <v>0</v>
      </c>
      <c r="AO10" s="200">
        <v>0</v>
      </c>
      <c r="AP10" s="158">
        <v>0</v>
      </c>
      <c r="AQ10" s="158">
        <v>0</v>
      </c>
      <c r="AS10" s="200">
        <v>0</v>
      </c>
      <c r="AT10" s="158">
        <v>0</v>
      </c>
      <c r="AU10" s="158">
        <v>0</v>
      </c>
    </row>
    <row r="11" spans="2:47" ht="23.25" customHeight="1" x14ac:dyDescent="0.25">
      <c r="B11" s="139">
        <v>4150</v>
      </c>
      <c r="C11" s="154"/>
      <c r="D11" s="155" t="s">
        <v>66</v>
      </c>
      <c r="E11" s="200">
        <f t="shared" si="11"/>
        <v>0</v>
      </c>
      <c r="F11" s="158">
        <f t="shared" si="10"/>
        <v>0</v>
      </c>
      <c r="G11" s="158">
        <f t="shared" si="10"/>
        <v>0</v>
      </c>
      <c r="I11" s="200">
        <v>0</v>
      </c>
      <c r="J11" s="158">
        <v>0</v>
      </c>
      <c r="K11" s="158">
        <v>0</v>
      </c>
      <c r="M11" s="200">
        <v>0</v>
      </c>
      <c r="N11" s="158">
        <v>0</v>
      </c>
      <c r="O11" s="158">
        <v>0</v>
      </c>
      <c r="Q11" s="200">
        <v>0</v>
      </c>
      <c r="R11" s="158">
        <v>0</v>
      </c>
      <c r="S11" s="158">
        <v>0</v>
      </c>
      <c r="U11" s="200">
        <v>0</v>
      </c>
      <c r="V11" s="158">
        <v>0</v>
      </c>
      <c r="W11" s="158">
        <v>0</v>
      </c>
      <c r="Y11" s="200">
        <v>0</v>
      </c>
      <c r="Z11" s="158">
        <v>0</v>
      </c>
      <c r="AA11" s="158">
        <v>0</v>
      </c>
      <c r="AC11" s="200">
        <v>0</v>
      </c>
      <c r="AD11" s="158">
        <v>0</v>
      </c>
      <c r="AE11" s="158">
        <v>0</v>
      </c>
      <c r="AG11" s="200">
        <v>0</v>
      </c>
      <c r="AH11" s="158">
        <v>0</v>
      </c>
      <c r="AI11" s="158">
        <v>0</v>
      </c>
      <c r="AK11" s="200">
        <v>0</v>
      </c>
      <c r="AL11" s="158">
        <v>0</v>
      </c>
      <c r="AM11" s="158">
        <v>0</v>
      </c>
      <c r="AO11" s="200">
        <v>0</v>
      </c>
      <c r="AP11" s="158">
        <v>0</v>
      </c>
      <c r="AQ11" s="158">
        <v>0</v>
      </c>
      <c r="AS11" s="200">
        <v>0</v>
      </c>
      <c r="AT11" s="158">
        <v>0</v>
      </c>
      <c r="AU11" s="158">
        <v>0</v>
      </c>
    </row>
    <row r="12" spans="2:47" ht="23.25" customHeight="1" x14ac:dyDescent="0.25">
      <c r="B12" s="139">
        <v>4160</v>
      </c>
      <c r="C12" s="154"/>
      <c r="D12" s="155" t="s">
        <v>67</v>
      </c>
      <c r="E12" s="200">
        <f t="shared" si="11"/>
        <v>0</v>
      </c>
      <c r="F12" s="158">
        <f t="shared" si="10"/>
        <v>0</v>
      </c>
      <c r="G12" s="158">
        <f t="shared" si="10"/>
        <v>0</v>
      </c>
      <c r="I12" s="200">
        <v>0</v>
      </c>
      <c r="J12" s="158">
        <v>0</v>
      </c>
      <c r="K12" s="158">
        <v>0</v>
      </c>
      <c r="M12" s="200">
        <v>0</v>
      </c>
      <c r="N12" s="158">
        <v>0</v>
      </c>
      <c r="O12" s="158">
        <v>0</v>
      </c>
      <c r="Q12" s="200">
        <v>0</v>
      </c>
      <c r="R12" s="158">
        <v>0</v>
      </c>
      <c r="S12" s="158">
        <v>0</v>
      </c>
      <c r="U12" s="200">
        <v>0</v>
      </c>
      <c r="V12" s="158">
        <v>0</v>
      </c>
      <c r="W12" s="158">
        <v>0</v>
      </c>
      <c r="Y12" s="200">
        <v>0</v>
      </c>
      <c r="Z12" s="158">
        <v>0</v>
      </c>
      <c r="AA12" s="158">
        <v>0</v>
      </c>
      <c r="AC12" s="200">
        <v>0</v>
      </c>
      <c r="AD12" s="158">
        <v>0</v>
      </c>
      <c r="AE12" s="158">
        <v>0</v>
      </c>
      <c r="AG12" s="200">
        <v>0</v>
      </c>
      <c r="AH12" s="158">
        <v>0</v>
      </c>
      <c r="AI12" s="158">
        <v>0</v>
      </c>
      <c r="AK12" s="200">
        <v>0</v>
      </c>
      <c r="AL12" s="158">
        <v>0</v>
      </c>
      <c r="AM12" s="158">
        <v>0</v>
      </c>
      <c r="AO12" s="200">
        <v>0</v>
      </c>
      <c r="AP12" s="158">
        <v>0</v>
      </c>
      <c r="AQ12" s="158">
        <v>0</v>
      </c>
      <c r="AS12" s="200">
        <v>0</v>
      </c>
      <c r="AT12" s="158">
        <v>0</v>
      </c>
      <c r="AU12" s="158">
        <v>0</v>
      </c>
    </row>
    <row r="13" spans="2:47" ht="23.25" customHeight="1" x14ac:dyDescent="0.25">
      <c r="B13" s="139">
        <v>4170</v>
      </c>
      <c r="C13" s="154"/>
      <c r="D13" s="155" t="s">
        <v>68</v>
      </c>
      <c r="E13" s="200">
        <f t="shared" si="11"/>
        <v>0</v>
      </c>
      <c r="F13" s="158">
        <f t="shared" si="10"/>
        <v>0</v>
      </c>
      <c r="G13" s="158">
        <f t="shared" si="10"/>
        <v>0</v>
      </c>
      <c r="I13" s="200">
        <v>0</v>
      </c>
      <c r="J13" s="158">
        <v>0</v>
      </c>
      <c r="K13" s="158">
        <v>0</v>
      </c>
      <c r="M13" s="200">
        <v>0</v>
      </c>
      <c r="N13" s="158">
        <v>0</v>
      </c>
      <c r="O13" s="158">
        <v>0</v>
      </c>
      <c r="Q13" s="200">
        <v>0</v>
      </c>
      <c r="R13" s="158">
        <v>0</v>
      </c>
      <c r="S13" s="158">
        <v>0</v>
      </c>
      <c r="U13" s="200">
        <v>0</v>
      </c>
      <c r="V13" s="158">
        <v>0</v>
      </c>
      <c r="W13" s="158">
        <v>0</v>
      </c>
      <c r="Y13" s="200">
        <v>0</v>
      </c>
      <c r="Z13" s="158">
        <v>0</v>
      </c>
      <c r="AA13" s="158">
        <v>0</v>
      </c>
      <c r="AC13" s="200">
        <v>0</v>
      </c>
      <c r="AD13" s="158">
        <v>0</v>
      </c>
      <c r="AE13" s="158">
        <v>0</v>
      </c>
      <c r="AG13" s="200">
        <v>0</v>
      </c>
      <c r="AH13" s="158">
        <v>0</v>
      </c>
      <c r="AI13" s="158">
        <v>0</v>
      </c>
      <c r="AK13" s="200">
        <v>0</v>
      </c>
      <c r="AL13" s="158">
        <v>0</v>
      </c>
      <c r="AM13" s="158">
        <v>0</v>
      </c>
      <c r="AO13" s="200">
        <v>0</v>
      </c>
      <c r="AP13" s="158">
        <v>0</v>
      </c>
      <c r="AQ13" s="158">
        <v>0</v>
      </c>
      <c r="AS13" s="200">
        <v>0</v>
      </c>
      <c r="AT13" s="158">
        <v>0</v>
      </c>
      <c r="AU13" s="158">
        <v>0</v>
      </c>
    </row>
    <row r="14" spans="2:47" ht="23.25" customHeight="1" x14ac:dyDescent="0.25">
      <c r="B14" s="139">
        <v>4200</v>
      </c>
      <c r="C14" s="145" t="s">
        <v>69</v>
      </c>
      <c r="D14" s="141"/>
      <c r="E14" s="204">
        <f>SUM(E15:E16)</f>
        <v>0</v>
      </c>
      <c r="F14" s="149">
        <f>SUM(F15:F16)</f>
        <v>0</v>
      </c>
      <c r="G14" s="149">
        <f>SUM(G15:G16)</f>
        <v>0</v>
      </c>
      <c r="I14" s="204">
        <f t="shared" ref="I14:K14" si="12">SUM(I15:I16)</f>
        <v>0</v>
      </c>
      <c r="J14" s="149">
        <f t="shared" si="12"/>
        <v>0</v>
      </c>
      <c r="K14" s="149">
        <f t="shared" si="12"/>
        <v>0</v>
      </c>
      <c r="M14" s="204">
        <f t="shared" ref="M14:O14" si="13">SUM(M15:M16)</f>
        <v>0</v>
      </c>
      <c r="N14" s="149">
        <f t="shared" si="13"/>
        <v>0</v>
      </c>
      <c r="O14" s="149">
        <f t="shared" si="13"/>
        <v>0</v>
      </c>
      <c r="Q14" s="204">
        <f t="shared" ref="Q14:S14" si="14">SUM(Q15:Q16)</f>
        <v>0</v>
      </c>
      <c r="R14" s="149">
        <f t="shared" si="14"/>
        <v>0</v>
      </c>
      <c r="S14" s="149">
        <f t="shared" si="14"/>
        <v>0</v>
      </c>
      <c r="U14" s="204">
        <f t="shared" ref="U14:W14" si="15">SUM(U15:U16)</f>
        <v>0</v>
      </c>
      <c r="V14" s="149">
        <f t="shared" si="15"/>
        <v>0</v>
      </c>
      <c r="W14" s="149">
        <f t="shared" si="15"/>
        <v>0</v>
      </c>
      <c r="Y14" s="204">
        <f t="shared" ref="Y14:AA14" si="16">SUM(Y15:Y16)</f>
        <v>0</v>
      </c>
      <c r="Z14" s="149">
        <f t="shared" si="16"/>
        <v>0</v>
      </c>
      <c r="AA14" s="149">
        <f t="shared" si="16"/>
        <v>0</v>
      </c>
      <c r="AC14" s="204">
        <f t="shared" ref="AC14:AE14" si="17">SUM(AC15:AC16)</f>
        <v>0</v>
      </c>
      <c r="AD14" s="149">
        <f t="shared" si="17"/>
        <v>0</v>
      </c>
      <c r="AE14" s="149">
        <f t="shared" si="17"/>
        <v>0</v>
      </c>
      <c r="AG14" s="204">
        <f t="shared" ref="AG14:AI14" si="18">SUM(AG15:AG16)</f>
        <v>0</v>
      </c>
      <c r="AH14" s="149">
        <f t="shared" si="18"/>
        <v>0</v>
      </c>
      <c r="AI14" s="149">
        <f t="shared" si="18"/>
        <v>0</v>
      </c>
      <c r="AK14" s="204">
        <f t="shared" ref="AK14:AM14" si="19">SUM(AK15:AK16)</f>
        <v>0</v>
      </c>
      <c r="AL14" s="149">
        <f t="shared" si="19"/>
        <v>0</v>
      </c>
      <c r="AM14" s="149">
        <f t="shared" si="19"/>
        <v>0</v>
      </c>
      <c r="AO14" s="204">
        <f t="shared" ref="AO14:AQ14" si="20">SUM(AO15:AO16)</f>
        <v>0</v>
      </c>
      <c r="AP14" s="149">
        <f t="shared" si="20"/>
        <v>0</v>
      </c>
      <c r="AQ14" s="149">
        <f t="shared" si="20"/>
        <v>0</v>
      </c>
      <c r="AS14" s="204">
        <f t="shared" ref="AS14:AU14" si="21">SUM(AS15:AS16)</f>
        <v>0</v>
      </c>
      <c r="AT14" s="149">
        <f t="shared" si="21"/>
        <v>0</v>
      </c>
      <c r="AU14" s="149">
        <f t="shared" si="21"/>
        <v>0</v>
      </c>
    </row>
    <row r="15" spans="2:47" ht="23.25" customHeight="1" x14ac:dyDescent="0.25">
      <c r="B15" s="139">
        <v>4210</v>
      </c>
      <c r="C15" s="154"/>
      <c r="D15" s="155" t="s">
        <v>70</v>
      </c>
      <c r="E15" s="200">
        <f t="shared" ref="E15:G16" si="22">+I15+M15+Q15+U15+Y15+AC15+AG15+AK15+AO15+AS15</f>
        <v>0</v>
      </c>
      <c r="F15" s="158">
        <f t="shared" si="22"/>
        <v>0</v>
      </c>
      <c r="G15" s="158">
        <f t="shared" si="22"/>
        <v>0</v>
      </c>
      <c r="I15" s="200">
        <v>0</v>
      </c>
      <c r="J15" s="158">
        <v>0</v>
      </c>
      <c r="K15" s="158">
        <v>0</v>
      </c>
      <c r="M15" s="200">
        <v>0</v>
      </c>
      <c r="N15" s="158">
        <v>0</v>
      </c>
      <c r="O15" s="158">
        <v>0</v>
      </c>
      <c r="Q15" s="200">
        <v>0</v>
      </c>
      <c r="R15" s="158">
        <v>0</v>
      </c>
      <c r="S15" s="158">
        <v>0</v>
      </c>
      <c r="U15" s="200">
        <v>0</v>
      </c>
      <c r="V15" s="158">
        <v>0</v>
      </c>
      <c r="W15" s="158">
        <v>0</v>
      </c>
      <c r="Y15" s="200">
        <v>0</v>
      </c>
      <c r="Z15" s="158">
        <v>0</v>
      </c>
      <c r="AA15" s="158">
        <v>0</v>
      </c>
      <c r="AC15" s="200">
        <v>0</v>
      </c>
      <c r="AD15" s="158">
        <v>0</v>
      </c>
      <c r="AE15" s="158">
        <v>0</v>
      </c>
      <c r="AG15" s="200">
        <v>0</v>
      </c>
      <c r="AH15" s="158">
        <v>0</v>
      </c>
      <c r="AI15" s="158">
        <v>0</v>
      </c>
      <c r="AK15" s="200">
        <v>0</v>
      </c>
      <c r="AL15" s="158">
        <v>0</v>
      </c>
      <c r="AM15" s="158">
        <v>0</v>
      </c>
      <c r="AO15" s="200">
        <v>0</v>
      </c>
      <c r="AP15" s="158">
        <v>0</v>
      </c>
      <c r="AQ15" s="158">
        <v>0</v>
      </c>
      <c r="AS15" s="200">
        <v>0</v>
      </c>
      <c r="AT15" s="158">
        <v>0</v>
      </c>
      <c r="AU15" s="158">
        <v>0</v>
      </c>
    </row>
    <row r="16" spans="2:47" ht="23.25" customHeight="1" x14ac:dyDescent="0.25">
      <c r="B16" s="139">
        <v>4220</v>
      </c>
      <c r="C16" s="154"/>
      <c r="D16" s="155" t="s">
        <v>71</v>
      </c>
      <c r="E16" s="200">
        <f t="shared" si="22"/>
        <v>0</v>
      </c>
      <c r="F16" s="158">
        <f t="shared" si="22"/>
        <v>0</v>
      </c>
      <c r="G16" s="158">
        <f t="shared" si="22"/>
        <v>0</v>
      </c>
      <c r="I16" s="200">
        <v>0</v>
      </c>
      <c r="J16" s="158">
        <v>0</v>
      </c>
      <c r="K16" s="158">
        <v>0</v>
      </c>
      <c r="M16" s="200">
        <v>0</v>
      </c>
      <c r="N16" s="158">
        <v>0</v>
      </c>
      <c r="O16" s="158">
        <v>0</v>
      </c>
      <c r="Q16" s="200">
        <v>0</v>
      </c>
      <c r="R16" s="158">
        <v>0</v>
      </c>
      <c r="S16" s="158">
        <v>0</v>
      </c>
      <c r="U16" s="200">
        <v>0</v>
      </c>
      <c r="V16" s="158">
        <v>0</v>
      </c>
      <c r="W16" s="158">
        <v>0</v>
      </c>
      <c r="Y16" s="200">
        <v>0</v>
      </c>
      <c r="Z16" s="158">
        <v>0</v>
      </c>
      <c r="AA16" s="158">
        <v>0</v>
      </c>
      <c r="AC16" s="200">
        <v>0</v>
      </c>
      <c r="AD16" s="158">
        <v>0</v>
      </c>
      <c r="AE16" s="158">
        <v>0</v>
      </c>
      <c r="AG16" s="200">
        <v>0</v>
      </c>
      <c r="AH16" s="158">
        <v>0</v>
      </c>
      <c r="AI16" s="158">
        <v>0</v>
      </c>
      <c r="AK16" s="200">
        <v>0</v>
      </c>
      <c r="AL16" s="158">
        <v>0</v>
      </c>
      <c r="AM16" s="158">
        <v>0</v>
      </c>
      <c r="AO16" s="200">
        <v>0</v>
      </c>
      <c r="AP16" s="158">
        <v>0</v>
      </c>
      <c r="AQ16" s="158">
        <v>0</v>
      </c>
      <c r="AS16" s="200">
        <v>0</v>
      </c>
      <c r="AT16" s="158">
        <v>0</v>
      </c>
      <c r="AU16" s="158">
        <v>0</v>
      </c>
    </row>
    <row r="17" spans="2:47" ht="23.25" customHeight="1" x14ac:dyDescent="0.25">
      <c r="B17" s="139">
        <v>4300</v>
      </c>
      <c r="C17" s="145" t="s">
        <v>72</v>
      </c>
      <c r="D17" s="141"/>
      <c r="E17" s="204">
        <f>SUM(E18:E22)</f>
        <v>0</v>
      </c>
      <c r="F17" s="149">
        <f>SUM(F18:F22)</f>
        <v>0</v>
      </c>
      <c r="G17" s="149">
        <f>SUM(G18:G22)</f>
        <v>0</v>
      </c>
      <c r="I17" s="204">
        <f t="shared" ref="I17:K17" si="23">SUM(I18:I22)</f>
        <v>0</v>
      </c>
      <c r="J17" s="149">
        <f t="shared" si="23"/>
        <v>0</v>
      </c>
      <c r="K17" s="149">
        <f t="shared" si="23"/>
        <v>0</v>
      </c>
      <c r="M17" s="204">
        <f t="shared" ref="M17:O17" si="24">SUM(M18:M22)</f>
        <v>0</v>
      </c>
      <c r="N17" s="149">
        <f t="shared" si="24"/>
        <v>0</v>
      </c>
      <c r="O17" s="149">
        <f t="shared" si="24"/>
        <v>0</v>
      </c>
      <c r="Q17" s="204">
        <f t="shared" ref="Q17:S17" si="25">SUM(Q18:Q22)</f>
        <v>0</v>
      </c>
      <c r="R17" s="149">
        <f t="shared" si="25"/>
        <v>0</v>
      </c>
      <c r="S17" s="149">
        <f t="shared" si="25"/>
        <v>0</v>
      </c>
      <c r="U17" s="204">
        <f t="shared" ref="U17:W17" si="26">SUM(U18:U22)</f>
        <v>0</v>
      </c>
      <c r="V17" s="149">
        <f t="shared" si="26"/>
        <v>0</v>
      </c>
      <c r="W17" s="149">
        <f t="shared" si="26"/>
        <v>0</v>
      </c>
      <c r="Y17" s="204">
        <f t="shared" ref="Y17:AA17" si="27">SUM(Y18:Y22)</f>
        <v>0</v>
      </c>
      <c r="Z17" s="149">
        <f t="shared" si="27"/>
        <v>0</v>
      </c>
      <c r="AA17" s="149">
        <f t="shared" si="27"/>
        <v>0</v>
      </c>
      <c r="AC17" s="204">
        <f t="shared" ref="AC17:AE17" si="28">SUM(AC18:AC22)</f>
        <v>0</v>
      </c>
      <c r="AD17" s="149">
        <f t="shared" si="28"/>
        <v>0</v>
      </c>
      <c r="AE17" s="149">
        <f t="shared" si="28"/>
        <v>0</v>
      </c>
      <c r="AG17" s="204">
        <f t="shared" ref="AG17:AI17" si="29">SUM(AG18:AG22)</f>
        <v>0</v>
      </c>
      <c r="AH17" s="149">
        <f t="shared" si="29"/>
        <v>0</v>
      </c>
      <c r="AI17" s="149">
        <f t="shared" si="29"/>
        <v>0</v>
      </c>
      <c r="AK17" s="204">
        <f t="shared" ref="AK17:AM17" si="30">SUM(AK18:AK22)</f>
        <v>0</v>
      </c>
      <c r="AL17" s="149">
        <f t="shared" si="30"/>
        <v>0</v>
      </c>
      <c r="AM17" s="149">
        <f t="shared" si="30"/>
        <v>0</v>
      </c>
      <c r="AO17" s="204">
        <f t="shared" ref="AO17:AQ17" si="31">SUM(AO18:AO22)</f>
        <v>0</v>
      </c>
      <c r="AP17" s="149">
        <f t="shared" si="31"/>
        <v>0</v>
      </c>
      <c r="AQ17" s="149">
        <f t="shared" si="31"/>
        <v>0</v>
      </c>
      <c r="AS17" s="204">
        <f t="shared" ref="AS17:AU17" si="32">SUM(AS18:AS22)</f>
        <v>0</v>
      </c>
      <c r="AT17" s="149">
        <f t="shared" si="32"/>
        <v>0</v>
      </c>
      <c r="AU17" s="149">
        <f t="shared" si="32"/>
        <v>0</v>
      </c>
    </row>
    <row r="18" spans="2:47" ht="23.25" customHeight="1" x14ac:dyDescent="0.25">
      <c r="B18" s="139">
        <v>4310</v>
      </c>
      <c r="C18" s="154"/>
      <c r="D18" s="155" t="s">
        <v>73</v>
      </c>
      <c r="E18" s="200">
        <f t="shared" ref="E18:G22" si="33">+I18+M18+Q18+U18+Y18+AC18+AG18+AK18+AO18+AS18</f>
        <v>0</v>
      </c>
      <c r="F18" s="158">
        <f t="shared" si="33"/>
        <v>0</v>
      </c>
      <c r="G18" s="158">
        <f t="shared" si="33"/>
        <v>0</v>
      </c>
      <c r="I18" s="200">
        <v>0</v>
      </c>
      <c r="J18" s="158">
        <v>0</v>
      </c>
      <c r="K18" s="158">
        <v>0</v>
      </c>
      <c r="M18" s="200">
        <v>0</v>
      </c>
      <c r="N18" s="158">
        <v>0</v>
      </c>
      <c r="O18" s="158">
        <v>0</v>
      </c>
      <c r="Q18" s="200">
        <v>0</v>
      </c>
      <c r="R18" s="158">
        <v>0</v>
      </c>
      <c r="S18" s="158">
        <v>0</v>
      </c>
      <c r="U18" s="200">
        <v>0</v>
      </c>
      <c r="V18" s="158">
        <v>0</v>
      </c>
      <c r="W18" s="158">
        <v>0</v>
      </c>
      <c r="Y18" s="200">
        <v>0</v>
      </c>
      <c r="Z18" s="158">
        <v>0</v>
      </c>
      <c r="AA18" s="158">
        <v>0</v>
      </c>
      <c r="AC18" s="200">
        <v>0</v>
      </c>
      <c r="AD18" s="158">
        <v>0</v>
      </c>
      <c r="AE18" s="158">
        <v>0</v>
      </c>
      <c r="AG18" s="200">
        <v>0</v>
      </c>
      <c r="AH18" s="158">
        <v>0</v>
      </c>
      <c r="AI18" s="158">
        <v>0</v>
      </c>
      <c r="AK18" s="200">
        <v>0</v>
      </c>
      <c r="AL18" s="158">
        <v>0</v>
      </c>
      <c r="AM18" s="158">
        <v>0</v>
      </c>
      <c r="AO18" s="200">
        <v>0</v>
      </c>
      <c r="AP18" s="158">
        <v>0</v>
      </c>
      <c r="AQ18" s="158">
        <v>0</v>
      </c>
      <c r="AS18" s="200">
        <v>0</v>
      </c>
      <c r="AT18" s="158">
        <v>0</v>
      </c>
      <c r="AU18" s="158">
        <v>0</v>
      </c>
    </row>
    <row r="19" spans="2:47" ht="23.25" customHeight="1" x14ac:dyDescent="0.25">
      <c r="B19" s="139">
        <v>4320</v>
      </c>
      <c r="C19" s="154"/>
      <c r="D19" s="155" t="s">
        <v>74</v>
      </c>
      <c r="E19" s="200">
        <f t="shared" si="33"/>
        <v>0</v>
      </c>
      <c r="F19" s="158">
        <f t="shared" si="33"/>
        <v>0</v>
      </c>
      <c r="G19" s="158">
        <f t="shared" si="33"/>
        <v>0</v>
      </c>
      <c r="I19" s="200">
        <v>0</v>
      </c>
      <c r="J19" s="158">
        <v>0</v>
      </c>
      <c r="K19" s="158">
        <v>0</v>
      </c>
      <c r="M19" s="200">
        <v>0</v>
      </c>
      <c r="N19" s="158">
        <v>0</v>
      </c>
      <c r="O19" s="158">
        <v>0</v>
      </c>
      <c r="Q19" s="200">
        <v>0</v>
      </c>
      <c r="R19" s="158">
        <v>0</v>
      </c>
      <c r="S19" s="158">
        <v>0</v>
      </c>
      <c r="U19" s="200">
        <v>0</v>
      </c>
      <c r="V19" s="158">
        <v>0</v>
      </c>
      <c r="W19" s="158">
        <v>0</v>
      </c>
      <c r="Y19" s="200">
        <v>0</v>
      </c>
      <c r="Z19" s="158">
        <v>0</v>
      </c>
      <c r="AA19" s="158">
        <v>0</v>
      </c>
      <c r="AC19" s="200">
        <v>0</v>
      </c>
      <c r="AD19" s="158">
        <v>0</v>
      </c>
      <c r="AE19" s="158">
        <v>0</v>
      </c>
      <c r="AG19" s="200">
        <v>0</v>
      </c>
      <c r="AH19" s="158">
        <v>0</v>
      </c>
      <c r="AI19" s="158">
        <v>0</v>
      </c>
      <c r="AK19" s="200">
        <v>0</v>
      </c>
      <c r="AL19" s="158">
        <v>0</v>
      </c>
      <c r="AM19" s="158">
        <v>0</v>
      </c>
      <c r="AO19" s="200">
        <v>0</v>
      </c>
      <c r="AP19" s="158">
        <v>0</v>
      </c>
      <c r="AQ19" s="158">
        <v>0</v>
      </c>
      <c r="AS19" s="200">
        <v>0</v>
      </c>
      <c r="AT19" s="158">
        <v>0</v>
      </c>
      <c r="AU19" s="158">
        <v>0</v>
      </c>
    </row>
    <row r="20" spans="2:47" ht="23.25" customHeight="1" x14ac:dyDescent="0.25">
      <c r="B20" s="139">
        <v>4330</v>
      </c>
      <c r="C20" s="154"/>
      <c r="D20" s="155" t="s">
        <v>75</v>
      </c>
      <c r="E20" s="200">
        <f t="shared" si="33"/>
        <v>0</v>
      </c>
      <c r="F20" s="158">
        <f t="shared" si="33"/>
        <v>0</v>
      </c>
      <c r="G20" s="158">
        <f t="shared" si="33"/>
        <v>0</v>
      </c>
      <c r="I20" s="200">
        <v>0</v>
      </c>
      <c r="J20" s="158">
        <v>0</v>
      </c>
      <c r="K20" s="158">
        <v>0</v>
      </c>
      <c r="M20" s="200">
        <v>0</v>
      </c>
      <c r="N20" s="158">
        <v>0</v>
      </c>
      <c r="O20" s="158">
        <v>0</v>
      </c>
      <c r="Q20" s="200">
        <v>0</v>
      </c>
      <c r="R20" s="158">
        <v>0</v>
      </c>
      <c r="S20" s="158">
        <v>0</v>
      </c>
      <c r="U20" s="200">
        <v>0</v>
      </c>
      <c r="V20" s="158">
        <v>0</v>
      </c>
      <c r="W20" s="158">
        <v>0</v>
      </c>
      <c r="Y20" s="200">
        <v>0</v>
      </c>
      <c r="Z20" s="158">
        <v>0</v>
      </c>
      <c r="AA20" s="158">
        <v>0</v>
      </c>
      <c r="AC20" s="200">
        <v>0</v>
      </c>
      <c r="AD20" s="158">
        <v>0</v>
      </c>
      <c r="AE20" s="158">
        <v>0</v>
      </c>
      <c r="AG20" s="200">
        <v>0</v>
      </c>
      <c r="AH20" s="158">
        <v>0</v>
      </c>
      <c r="AI20" s="158">
        <v>0</v>
      </c>
      <c r="AK20" s="200">
        <v>0</v>
      </c>
      <c r="AL20" s="158">
        <v>0</v>
      </c>
      <c r="AM20" s="158">
        <v>0</v>
      </c>
      <c r="AO20" s="200">
        <v>0</v>
      </c>
      <c r="AP20" s="158">
        <v>0</v>
      </c>
      <c r="AQ20" s="158">
        <v>0</v>
      </c>
      <c r="AS20" s="200">
        <v>0</v>
      </c>
      <c r="AT20" s="158">
        <v>0</v>
      </c>
      <c r="AU20" s="158">
        <v>0</v>
      </c>
    </row>
    <row r="21" spans="2:47" ht="23.25" customHeight="1" x14ac:dyDescent="0.25">
      <c r="B21" s="139">
        <v>4340</v>
      </c>
      <c r="C21" s="154"/>
      <c r="D21" s="155" t="s">
        <v>76</v>
      </c>
      <c r="E21" s="200">
        <f t="shared" si="33"/>
        <v>0</v>
      </c>
      <c r="F21" s="158">
        <f t="shared" si="33"/>
        <v>0</v>
      </c>
      <c r="G21" s="158">
        <f t="shared" si="33"/>
        <v>0</v>
      </c>
      <c r="I21" s="200">
        <v>0</v>
      </c>
      <c r="J21" s="158">
        <v>0</v>
      </c>
      <c r="K21" s="158">
        <v>0</v>
      </c>
      <c r="M21" s="200">
        <v>0</v>
      </c>
      <c r="N21" s="158">
        <v>0</v>
      </c>
      <c r="O21" s="158">
        <v>0</v>
      </c>
      <c r="Q21" s="200">
        <v>0</v>
      </c>
      <c r="R21" s="158">
        <v>0</v>
      </c>
      <c r="S21" s="158">
        <v>0</v>
      </c>
      <c r="U21" s="200">
        <v>0</v>
      </c>
      <c r="V21" s="158">
        <v>0</v>
      </c>
      <c r="W21" s="158">
        <v>0</v>
      </c>
      <c r="Y21" s="200">
        <v>0</v>
      </c>
      <c r="Z21" s="158">
        <v>0</v>
      </c>
      <c r="AA21" s="158">
        <v>0</v>
      </c>
      <c r="AC21" s="200">
        <v>0</v>
      </c>
      <c r="AD21" s="158">
        <v>0</v>
      </c>
      <c r="AE21" s="158">
        <v>0</v>
      </c>
      <c r="AG21" s="200">
        <v>0</v>
      </c>
      <c r="AH21" s="158">
        <v>0</v>
      </c>
      <c r="AI21" s="158">
        <v>0</v>
      </c>
      <c r="AK21" s="200">
        <v>0</v>
      </c>
      <c r="AL21" s="158">
        <v>0</v>
      </c>
      <c r="AM21" s="158">
        <v>0</v>
      </c>
      <c r="AO21" s="200">
        <v>0</v>
      </c>
      <c r="AP21" s="158">
        <v>0</v>
      </c>
      <c r="AQ21" s="158">
        <v>0</v>
      </c>
      <c r="AS21" s="200">
        <v>0</v>
      </c>
      <c r="AT21" s="158">
        <v>0</v>
      </c>
      <c r="AU21" s="158">
        <v>0</v>
      </c>
    </row>
    <row r="22" spans="2:47" ht="23.25" customHeight="1" x14ac:dyDescent="0.25">
      <c r="B22" s="139">
        <v>4390</v>
      </c>
      <c r="C22" s="154"/>
      <c r="D22" s="155" t="s">
        <v>77</v>
      </c>
      <c r="E22" s="200">
        <f t="shared" si="33"/>
        <v>0</v>
      </c>
      <c r="F22" s="158">
        <f t="shared" si="33"/>
        <v>0</v>
      </c>
      <c r="G22" s="158">
        <f t="shared" si="33"/>
        <v>0</v>
      </c>
      <c r="I22" s="200">
        <v>0</v>
      </c>
      <c r="J22" s="158">
        <v>0</v>
      </c>
      <c r="K22" s="158">
        <v>0</v>
      </c>
      <c r="M22" s="200">
        <v>0</v>
      </c>
      <c r="N22" s="158">
        <v>0</v>
      </c>
      <c r="O22" s="158">
        <v>0</v>
      </c>
      <c r="Q22" s="200">
        <v>0</v>
      </c>
      <c r="R22" s="158">
        <v>0</v>
      </c>
      <c r="S22" s="158">
        <v>0</v>
      </c>
      <c r="U22" s="200">
        <v>0</v>
      </c>
      <c r="V22" s="158">
        <v>0</v>
      </c>
      <c r="W22" s="158">
        <v>0</v>
      </c>
      <c r="Y22" s="200">
        <v>0</v>
      </c>
      <c r="Z22" s="158">
        <v>0</v>
      </c>
      <c r="AA22" s="158">
        <v>0</v>
      </c>
      <c r="AC22" s="200">
        <v>0</v>
      </c>
      <c r="AD22" s="158">
        <v>0</v>
      </c>
      <c r="AE22" s="158">
        <v>0</v>
      </c>
      <c r="AG22" s="200">
        <v>0</v>
      </c>
      <c r="AH22" s="158">
        <v>0</v>
      </c>
      <c r="AI22" s="158">
        <v>0</v>
      </c>
      <c r="AK22" s="200">
        <v>0</v>
      </c>
      <c r="AL22" s="158">
        <v>0</v>
      </c>
      <c r="AM22" s="158">
        <v>0</v>
      </c>
      <c r="AO22" s="200">
        <v>0</v>
      </c>
      <c r="AP22" s="158">
        <v>0</v>
      </c>
      <c r="AQ22" s="158">
        <v>0</v>
      </c>
      <c r="AS22" s="200">
        <v>0</v>
      </c>
      <c r="AT22" s="158">
        <v>0</v>
      </c>
      <c r="AU22" s="158">
        <v>0</v>
      </c>
    </row>
    <row r="23" spans="2:47" ht="23.25" customHeight="1" x14ac:dyDescent="0.25">
      <c r="B23" s="139"/>
      <c r="C23" s="154"/>
      <c r="D23" s="155"/>
      <c r="E23" s="200"/>
      <c r="F23" s="158"/>
      <c r="G23" s="158"/>
      <c r="I23" s="200"/>
      <c r="J23" s="158"/>
      <c r="K23" s="158"/>
      <c r="M23" s="200"/>
      <c r="N23" s="158"/>
      <c r="O23" s="158"/>
      <c r="Q23" s="200"/>
      <c r="R23" s="158"/>
      <c r="S23" s="158"/>
      <c r="U23" s="200"/>
      <c r="V23" s="158"/>
      <c r="W23" s="158"/>
      <c r="Y23" s="200"/>
      <c r="Z23" s="158"/>
      <c r="AA23" s="158"/>
      <c r="AC23" s="200"/>
      <c r="AD23" s="158"/>
      <c r="AE23" s="158"/>
      <c r="AG23" s="200"/>
      <c r="AH23" s="158"/>
      <c r="AI23" s="158"/>
      <c r="AK23" s="200"/>
      <c r="AL23" s="158"/>
      <c r="AM23" s="158"/>
      <c r="AO23" s="200"/>
      <c r="AP23" s="158"/>
      <c r="AQ23" s="158"/>
      <c r="AS23" s="200"/>
      <c r="AT23" s="158"/>
      <c r="AU23" s="158"/>
    </row>
    <row r="24" spans="2:47" ht="23.25" customHeight="1" x14ac:dyDescent="0.25">
      <c r="B24" s="139">
        <v>4000</v>
      </c>
      <c r="C24" s="165" t="s">
        <v>78</v>
      </c>
      <c r="D24" s="166"/>
      <c r="E24" s="377">
        <f>+E6+E14+E17</f>
        <v>0</v>
      </c>
      <c r="F24" s="179">
        <f>+F6+F14+F17</f>
        <v>0</v>
      </c>
      <c r="G24" s="179">
        <f>+G6+G14+G17</f>
        <v>0</v>
      </c>
      <c r="I24" s="377">
        <f t="shared" ref="I24:K24" si="34">+I6+I14+I17</f>
        <v>0</v>
      </c>
      <c r="J24" s="179">
        <f t="shared" si="34"/>
        <v>0</v>
      </c>
      <c r="K24" s="179">
        <f t="shared" si="34"/>
        <v>0</v>
      </c>
      <c r="M24" s="377">
        <f t="shared" ref="M24:O24" si="35">+M6+M14+M17</f>
        <v>0</v>
      </c>
      <c r="N24" s="179">
        <f t="shared" si="35"/>
        <v>0</v>
      </c>
      <c r="O24" s="179">
        <f t="shared" si="35"/>
        <v>0</v>
      </c>
      <c r="Q24" s="377">
        <f t="shared" ref="Q24:S24" si="36">+Q6+Q14+Q17</f>
        <v>0</v>
      </c>
      <c r="R24" s="179">
        <f t="shared" si="36"/>
        <v>0</v>
      </c>
      <c r="S24" s="179">
        <f t="shared" si="36"/>
        <v>0</v>
      </c>
      <c r="U24" s="377">
        <f t="shared" ref="U24:W24" si="37">+U6+U14+U17</f>
        <v>0</v>
      </c>
      <c r="V24" s="179">
        <f t="shared" si="37"/>
        <v>0</v>
      </c>
      <c r="W24" s="179">
        <f t="shared" si="37"/>
        <v>0</v>
      </c>
      <c r="Y24" s="377">
        <f t="shared" ref="Y24:AA24" si="38">+Y6+Y14+Y17</f>
        <v>0</v>
      </c>
      <c r="Z24" s="179">
        <f t="shared" si="38"/>
        <v>0</v>
      </c>
      <c r="AA24" s="179">
        <f t="shared" si="38"/>
        <v>0</v>
      </c>
      <c r="AC24" s="377">
        <f t="shared" ref="AC24:AE24" si="39">+AC6+AC14+AC17</f>
        <v>0</v>
      </c>
      <c r="AD24" s="179">
        <f t="shared" si="39"/>
        <v>0</v>
      </c>
      <c r="AE24" s="179">
        <f t="shared" si="39"/>
        <v>0</v>
      </c>
      <c r="AG24" s="377">
        <f t="shared" ref="AG24:AI24" si="40">+AG6+AG14+AG17</f>
        <v>0</v>
      </c>
      <c r="AH24" s="179">
        <f t="shared" si="40"/>
        <v>0</v>
      </c>
      <c r="AI24" s="179">
        <f t="shared" si="40"/>
        <v>0</v>
      </c>
      <c r="AK24" s="377">
        <f t="shared" ref="AK24:AM24" si="41">+AK6+AK14+AK17</f>
        <v>0</v>
      </c>
      <c r="AL24" s="179">
        <f t="shared" si="41"/>
        <v>0</v>
      </c>
      <c r="AM24" s="179">
        <f t="shared" si="41"/>
        <v>0</v>
      </c>
      <c r="AO24" s="377">
        <f t="shared" ref="AO24:AQ24" si="42">+AO6+AO14+AO17</f>
        <v>0</v>
      </c>
      <c r="AP24" s="179">
        <f t="shared" si="42"/>
        <v>0</v>
      </c>
      <c r="AQ24" s="179">
        <f t="shared" si="42"/>
        <v>0</v>
      </c>
      <c r="AS24" s="377">
        <f t="shared" ref="AS24:AU24" si="43">+AS6+AS14+AS17</f>
        <v>0</v>
      </c>
      <c r="AT24" s="179">
        <f t="shared" si="43"/>
        <v>0</v>
      </c>
      <c r="AU24" s="179">
        <f t="shared" si="43"/>
        <v>0</v>
      </c>
    </row>
    <row r="25" spans="2:47" ht="23.25" customHeight="1" x14ac:dyDescent="0.25">
      <c r="B25" s="139"/>
      <c r="C25" s="154"/>
      <c r="D25" s="141"/>
      <c r="E25" s="200"/>
      <c r="F25" s="158"/>
      <c r="G25" s="158"/>
      <c r="I25" s="200"/>
      <c r="J25" s="158"/>
      <c r="K25" s="158"/>
      <c r="M25" s="200"/>
      <c r="N25" s="158"/>
      <c r="O25" s="158"/>
      <c r="Q25" s="200"/>
      <c r="R25" s="158"/>
      <c r="S25" s="158"/>
      <c r="U25" s="200"/>
      <c r="V25" s="158"/>
      <c r="W25" s="158"/>
      <c r="Y25" s="200"/>
      <c r="Z25" s="158"/>
      <c r="AA25" s="158"/>
      <c r="AC25" s="200"/>
      <c r="AD25" s="158"/>
      <c r="AE25" s="158"/>
      <c r="AG25" s="200"/>
      <c r="AH25" s="158"/>
      <c r="AI25" s="158"/>
      <c r="AK25" s="200"/>
      <c r="AL25" s="158"/>
      <c r="AM25" s="158"/>
      <c r="AO25" s="200"/>
      <c r="AP25" s="158"/>
      <c r="AQ25" s="158"/>
      <c r="AS25" s="200"/>
      <c r="AT25" s="158"/>
      <c r="AU25" s="158"/>
    </row>
    <row r="26" spans="2:47" ht="23.25" customHeight="1" x14ac:dyDescent="0.25">
      <c r="B26" s="139"/>
      <c r="C26" s="140" t="s">
        <v>79</v>
      </c>
      <c r="D26" s="141"/>
      <c r="E26" s="200"/>
      <c r="F26" s="158"/>
      <c r="G26" s="158"/>
      <c r="I26" s="200"/>
      <c r="J26" s="158"/>
      <c r="K26" s="158"/>
      <c r="M26" s="200"/>
      <c r="N26" s="158"/>
      <c r="O26" s="158"/>
      <c r="Q26" s="200"/>
      <c r="R26" s="158"/>
      <c r="S26" s="158"/>
      <c r="U26" s="200"/>
      <c r="V26" s="158"/>
      <c r="W26" s="158"/>
      <c r="Y26" s="200"/>
      <c r="Z26" s="158"/>
      <c r="AA26" s="158"/>
      <c r="AC26" s="200"/>
      <c r="AD26" s="158"/>
      <c r="AE26" s="158"/>
      <c r="AG26" s="200"/>
      <c r="AH26" s="158"/>
      <c r="AI26" s="158"/>
      <c r="AK26" s="200"/>
      <c r="AL26" s="158"/>
      <c r="AM26" s="158"/>
      <c r="AO26" s="200"/>
      <c r="AP26" s="158"/>
      <c r="AQ26" s="158"/>
      <c r="AS26" s="200"/>
      <c r="AT26" s="158"/>
      <c r="AU26" s="158"/>
    </row>
    <row r="27" spans="2:47" ht="23.25" customHeight="1" x14ac:dyDescent="0.25">
      <c r="B27" s="139">
        <v>5100</v>
      </c>
      <c r="C27" s="145" t="s">
        <v>80</v>
      </c>
      <c r="D27" s="141"/>
      <c r="E27" s="204">
        <f>SUM(E28:E30)</f>
        <v>0</v>
      </c>
      <c r="F27" s="149">
        <f>SUM(F28:F30)</f>
        <v>0</v>
      </c>
      <c r="G27" s="149">
        <f>SUM(G28:G30)</f>
        <v>0</v>
      </c>
      <c r="I27" s="204">
        <f t="shared" ref="I27:K27" si="44">SUM(I28:I30)</f>
        <v>0</v>
      </c>
      <c r="J27" s="149">
        <f t="shared" si="44"/>
        <v>0</v>
      </c>
      <c r="K27" s="149">
        <f t="shared" si="44"/>
        <v>0</v>
      </c>
      <c r="M27" s="204">
        <f t="shared" ref="M27:O27" si="45">SUM(M28:M30)</f>
        <v>0</v>
      </c>
      <c r="N27" s="149">
        <f t="shared" si="45"/>
        <v>0</v>
      </c>
      <c r="O27" s="149">
        <f t="shared" si="45"/>
        <v>0</v>
      </c>
      <c r="Q27" s="204">
        <f t="shared" ref="Q27:S27" si="46">SUM(Q28:Q30)</f>
        <v>0</v>
      </c>
      <c r="R27" s="149">
        <f t="shared" si="46"/>
        <v>0</v>
      </c>
      <c r="S27" s="149">
        <f t="shared" si="46"/>
        <v>0</v>
      </c>
      <c r="U27" s="204">
        <f t="shared" ref="U27:W27" si="47">SUM(U28:U30)</f>
        <v>0</v>
      </c>
      <c r="V27" s="149">
        <f t="shared" si="47"/>
        <v>0</v>
      </c>
      <c r="W27" s="149">
        <f t="shared" si="47"/>
        <v>0</v>
      </c>
      <c r="Y27" s="204">
        <f t="shared" ref="Y27:AA27" si="48">SUM(Y28:Y30)</f>
        <v>0</v>
      </c>
      <c r="Z27" s="149">
        <f t="shared" si="48"/>
        <v>0</v>
      </c>
      <c r="AA27" s="149">
        <f t="shared" si="48"/>
        <v>0</v>
      </c>
      <c r="AC27" s="204">
        <f t="shared" ref="AC27:AE27" si="49">SUM(AC28:AC30)</f>
        <v>0</v>
      </c>
      <c r="AD27" s="149">
        <f t="shared" si="49"/>
        <v>0</v>
      </c>
      <c r="AE27" s="149">
        <f t="shared" si="49"/>
        <v>0</v>
      </c>
      <c r="AG27" s="204">
        <f t="shared" ref="AG27:AI27" si="50">SUM(AG28:AG30)</f>
        <v>0</v>
      </c>
      <c r="AH27" s="149">
        <f t="shared" si="50"/>
        <v>0</v>
      </c>
      <c r="AI27" s="149">
        <f t="shared" si="50"/>
        <v>0</v>
      </c>
      <c r="AK27" s="204">
        <f t="shared" ref="AK27:AM27" si="51">SUM(AK28:AK30)</f>
        <v>0</v>
      </c>
      <c r="AL27" s="149">
        <f t="shared" si="51"/>
        <v>0</v>
      </c>
      <c r="AM27" s="149">
        <f t="shared" si="51"/>
        <v>0</v>
      </c>
      <c r="AO27" s="204">
        <f t="shared" ref="AO27:AQ27" si="52">SUM(AO28:AO30)</f>
        <v>0</v>
      </c>
      <c r="AP27" s="149">
        <f t="shared" si="52"/>
        <v>0</v>
      </c>
      <c r="AQ27" s="149">
        <f t="shared" si="52"/>
        <v>0</v>
      </c>
      <c r="AS27" s="204">
        <f t="shared" ref="AS27:AU27" si="53">SUM(AS28:AS30)</f>
        <v>0</v>
      </c>
      <c r="AT27" s="149">
        <f t="shared" si="53"/>
        <v>0</v>
      </c>
      <c r="AU27" s="149">
        <f t="shared" si="53"/>
        <v>0</v>
      </c>
    </row>
    <row r="28" spans="2:47" ht="23.25" customHeight="1" x14ac:dyDescent="0.25">
      <c r="B28" s="139">
        <v>5110</v>
      </c>
      <c r="C28" s="154"/>
      <c r="D28" s="155" t="s">
        <v>81</v>
      </c>
      <c r="E28" s="200">
        <f t="shared" ref="E28:G30" si="54">+I28+M28+Q28+U28+Y28+AC28+AG28+AK28+AO28+AS28</f>
        <v>0</v>
      </c>
      <c r="F28" s="158">
        <f t="shared" si="54"/>
        <v>0</v>
      </c>
      <c r="G28" s="158">
        <f t="shared" si="54"/>
        <v>0</v>
      </c>
      <c r="I28" s="200">
        <v>0</v>
      </c>
      <c r="J28" s="158">
        <v>0</v>
      </c>
      <c r="K28" s="158">
        <v>0</v>
      </c>
      <c r="M28" s="200">
        <v>0</v>
      </c>
      <c r="N28" s="158">
        <v>0</v>
      </c>
      <c r="O28" s="158">
        <v>0</v>
      </c>
      <c r="Q28" s="200">
        <v>0</v>
      </c>
      <c r="R28" s="158">
        <v>0</v>
      </c>
      <c r="S28" s="158">
        <v>0</v>
      </c>
      <c r="U28" s="200">
        <v>0</v>
      </c>
      <c r="V28" s="158">
        <v>0</v>
      </c>
      <c r="W28" s="158">
        <v>0</v>
      </c>
      <c r="Y28" s="200">
        <v>0</v>
      </c>
      <c r="Z28" s="158">
        <v>0</v>
      </c>
      <c r="AA28" s="158">
        <v>0</v>
      </c>
      <c r="AC28" s="200">
        <v>0</v>
      </c>
      <c r="AD28" s="158">
        <v>0</v>
      </c>
      <c r="AE28" s="158">
        <v>0</v>
      </c>
      <c r="AG28" s="200">
        <v>0</v>
      </c>
      <c r="AH28" s="158">
        <v>0</v>
      </c>
      <c r="AI28" s="158">
        <v>0</v>
      </c>
      <c r="AK28" s="200">
        <v>0</v>
      </c>
      <c r="AL28" s="158">
        <v>0</v>
      </c>
      <c r="AM28" s="158">
        <v>0</v>
      </c>
      <c r="AO28" s="200">
        <v>0</v>
      </c>
      <c r="AP28" s="158">
        <v>0</v>
      </c>
      <c r="AQ28" s="158">
        <v>0</v>
      </c>
      <c r="AS28" s="200">
        <v>0</v>
      </c>
      <c r="AT28" s="158">
        <v>0</v>
      </c>
      <c r="AU28" s="158">
        <v>0</v>
      </c>
    </row>
    <row r="29" spans="2:47" ht="23.25" customHeight="1" x14ac:dyDescent="0.25">
      <c r="B29" s="139">
        <v>5120</v>
      </c>
      <c r="C29" s="154"/>
      <c r="D29" s="155" t="s">
        <v>82</v>
      </c>
      <c r="E29" s="200">
        <f t="shared" si="54"/>
        <v>0</v>
      </c>
      <c r="F29" s="158">
        <f t="shared" si="54"/>
        <v>0</v>
      </c>
      <c r="G29" s="158">
        <f t="shared" si="54"/>
        <v>0</v>
      </c>
      <c r="I29" s="200">
        <v>0</v>
      </c>
      <c r="J29" s="158">
        <v>0</v>
      </c>
      <c r="K29" s="158">
        <v>0</v>
      </c>
      <c r="M29" s="200">
        <v>0</v>
      </c>
      <c r="N29" s="158">
        <v>0</v>
      </c>
      <c r="O29" s="158">
        <v>0</v>
      </c>
      <c r="Q29" s="200">
        <v>0</v>
      </c>
      <c r="R29" s="158">
        <v>0</v>
      </c>
      <c r="S29" s="158">
        <v>0</v>
      </c>
      <c r="U29" s="200">
        <v>0</v>
      </c>
      <c r="V29" s="158">
        <v>0</v>
      </c>
      <c r="W29" s="158">
        <v>0</v>
      </c>
      <c r="Y29" s="200">
        <v>0</v>
      </c>
      <c r="Z29" s="158">
        <v>0</v>
      </c>
      <c r="AA29" s="158">
        <v>0</v>
      </c>
      <c r="AC29" s="200">
        <v>0</v>
      </c>
      <c r="AD29" s="158">
        <v>0</v>
      </c>
      <c r="AE29" s="158">
        <v>0</v>
      </c>
      <c r="AG29" s="200">
        <v>0</v>
      </c>
      <c r="AH29" s="158">
        <v>0</v>
      </c>
      <c r="AI29" s="158">
        <v>0</v>
      </c>
      <c r="AK29" s="200">
        <v>0</v>
      </c>
      <c r="AL29" s="158">
        <v>0</v>
      </c>
      <c r="AM29" s="158">
        <v>0</v>
      </c>
      <c r="AO29" s="200">
        <v>0</v>
      </c>
      <c r="AP29" s="158">
        <v>0</v>
      </c>
      <c r="AQ29" s="158">
        <v>0</v>
      </c>
      <c r="AS29" s="200">
        <v>0</v>
      </c>
      <c r="AT29" s="158">
        <v>0</v>
      </c>
      <c r="AU29" s="158">
        <v>0</v>
      </c>
    </row>
    <row r="30" spans="2:47" ht="23.25" customHeight="1" x14ac:dyDescent="0.25">
      <c r="B30" s="139">
        <v>5130</v>
      </c>
      <c r="C30" s="154"/>
      <c r="D30" s="155" t="s">
        <v>83</v>
      </c>
      <c r="E30" s="200">
        <f t="shared" si="54"/>
        <v>0</v>
      </c>
      <c r="F30" s="158">
        <f t="shared" si="54"/>
        <v>0</v>
      </c>
      <c r="G30" s="158">
        <f t="shared" si="54"/>
        <v>0</v>
      </c>
      <c r="I30" s="200">
        <v>0</v>
      </c>
      <c r="J30" s="158">
        <v>0</v>
      </c>
      <c r="K30" s="158">
        <v>0</v>
      </c>
      <c r="M30" s="200">
        <v>0</v>
      </c>
      <c r="N30" s="158">
        <v>0</v>
      </c>
      <c r="O30" s="158">
        <v>0</v>
      </c>
      <c r="Q30" s="200">
        <v>0</v>
      </c>
      <c r="R30" s="158">
        <v>0</v>
      </c>
      <c r="S30" s="158">
        <v>0</v>
      </c>
      <c r="U30" s="200">
        <v>0</v>
      </c>
      <c r="V30" s="158">
        <v>0</v>
      </c>
      <c r="W30" s="158">
        <v>0</v>
      </c>
      <c r="Y30" s="200">
        <v>0</v>
      </c>
      <c r="Z30" s="158">
        <v>0</v>
      </c>
      <c r="AA30" s="158">
        <v>0</v>
      </c>
      <c r="AC30" s="200">
        <v>0</v>
      </c>
      <c r="AD30" s="158">
        <v>0</v>
      </c>
      <c r="AE30" s="158">
        <v>0</v>
      </c>
      <c r="AG30" s="200">
        <v>0</v>
      </c>
      <c r="AH30" s="158">
        <v>0</v>
      </c>
      <c r="AI30" s="158">
        <v>0</v>
      </c>
      <c r="AK30" s="200">
        <v>0</v>
      </c>
      <c r="AL30" s="158">
        <v>0</v>
      </c>
      <c r="AM30" s="158">
        <v>0</v>
      </c>
      <c r="AO30" s="200">
        <v>0</v>
      </c>
      <c r="AP30" s="158">
        <v>0</v>
      </c>
      <c r="AQ30" s="158">
        <v>0</v>
      </c>
      <c r="AS30" s="200">
        <v>0</v>
      </c>
      <c r="AT30" s="158">
        <v>0</v>
      </c>
      <c r="AU30" s="158">
        <v>0</v>
      </c>
    </row>
    <row r="31" spans="2:47" ht="23.25" customHeight="1" x14ac:dyDescent="0.25">
      <c r="B31" s="139">
        <v>5200</v>
      </c>
      <c r="C31" s="145" t="s">
        <v>174</v>
      </c>
      <c r="D31" s="141"/>
      <c r="E31" s="204">
        <f>SUM(E32:E40)</f>
        <v>0</v>
      </c>
      <c r="F31" s="149">
        <f>SUM(F32:F40)</f>
        <v>0</v>
      </c>
      <c r="G31" s="149">
        <f>SUM(G32:G40)</f>
        <v>0</v>
      </c>
      <c r="I31" s="204">
        <f t="shared" ref="I31:K31" si="55">SUM(I32:I40)</f>
        <v>0</v>
      </c>
      <c r="J31" s="149">
        <f t="shared" si="55"/>
        <v>0</v>
      </c>
      <c r="K31" s="149">
        <f t="shared" si="55"/>
        <v>0</v>
      </c>
      <c r="M31" s="204">
        <f t="shared" ref="M31:O31" si="56">SUM(M32:M40)</f>
        <v>0</v>
      </c>
      <c r="N31" s="149">
        <f t="shared" si="56"/>
        <v>0</v>
      </c>
      <c r="O31" s="149">
        <f t="shared" si="56"/>
        <v>0</v>
      </c>
      <c r="Q31" s="204">
        <f t="shared" ref="Q31:S31" si="57">SUM(Q32:Q40)</f>
        <v>0</v>
      </c>
      <c r="R31" s="149">
        <f t="shared" si="57"/>
        <v>0</v>
      </c>
      <c r="S31" s="149">
        <f t="shared" si="57"/>
        <v>0</v>
      </c>
      <c r="U31" s="204">
        <f t="shared" ref="U31:W31" si="58">SUM(U32:U40)</f>
        <v>0</v>
      </c>
      <c r="V31" s="149">
        <f t="shared" si="58"/>
        <v>0</v>
      </c>
      <c r="W31" s="149">
        <f t="shared" si="58"/>
        <v>0</v>
      </c>
      <c r="Y31" s="204">
        <f t="shared" ref="Y31:AA31" si="59">SUM(Y32:Y40)</f>
        <v>0</v>
      </c>
      <c r="Z31" s="149">
        <f t="shared" si="59"/>
        <v>0</v>
      </c>
      <c r="AA31" s="149">
        <f t="shared" si="59"/>
        <v>0</v>
      </c>
      <c r="AC31" s="204">
        <f t="shared" ref="AC31:AE31" si="60">SUM(AC32:AC40)</f>
        <v>0</v>
      </c>
      <c r="AD31" s="149">
        <f t="shared" si="60"/>
        <v>0</v>
      </c>
      <c r="AE31" s="149">
        <f t="shared" si="60"/>
        <v>0</v>
      </c>
      <c r="AG31" s="204">
        <f t="shared" ref="AG31:AI31" si="61">SUM(AG32:AG40)</f>
        <v>0</v>
      </c>
      <c r="AH31" s="149">
        <f t="shared" si="61"/>
        <v>0</v>
      </c>
      <c r="AI31" s="149">
        <f t="shared" si="61"/>
        <v>0</v>
      </c>
      <c r="AK31" s="204">
        <f t="shared" ref="AK31:AM31" si="62">SUM(AK32:AK40)</f>
        <v>0</v>
      </c>
      <c r="AL31" s="149">
        <f t="shared" si="62"/>
        <v>0</v>
      </c>
      <c r="AM31" s="149">
        <f t="shared" si="62"/>
        <v>0</v>
      </c>
      <c r="AO31" s="204">
        <f t="shared" ref="AO31:AQ31" si="63">SUM(AO32:AO40)</f>
        <v>0</v>
      </c>
      <c r="AP31" s="149">
        <f t="shared" si="63"/>
        <v>0</v>
      </c>
      <c r="AQ31" s="149">
        <f t="shared" si="63"/>
        <v>0</v>
      </c>
      <c r="AS31" s="204">
        <f t="shared" ref="AS31:AU31" si="64">SUM(AS32:AS40)</f>
        <v>0</v>
      </c>
      <c r="AT31" s="149">
        <f t="shared" si="64"/>
        <v>0</v>
      </c>
      <c r="AU31" s="149">
        <f t="shared" si="64"/>
        <v>0</v>
      </c>
    </row>
    <row r="32" spans="2:47" ht="23.25" customHeight="1" x14ac:dyDescent="0.25">
      <c r="B32" s="139">
        <v>5210</v>
      </c>
      <c r="C32" s="154"/>
      <c r="D32" s="155" t="s">
        <v>85</v>
      </c>
      <c r="E32" s="200">
        <f t="shared" ref="E32:G40" si="65">+I32+M32+Q32+U32+Y32+AC32+AG32+AK32+AO32+AS32</f>
        <v>0</v>
      </c>
      <c r="F32" s="158">
        <f t="shared" si="65"/>
        <v>0</v>
      </c>
      <c r="G32" s="158">
        <f t="shared" si="65"/>
        <v>0</v>
      </c>
      <c r="I32" s="200">
        <v>0</v>
      </c>
      <c r="J32" s="158">
        <v>0</v>
      </c>
      <c r="K32" s="158">
        <v>0</v>
      </c>
      <c r="M32" s="200">
        <v>0</v>
      </c>
      <c r="N32" s="158">
        <v>0</v>
      </c>
      <c r="O32" s="158">
        <v>0</v>
      </c>
      <c r="Q32" s="200">
        <v>0</v>
      </c>
      <c r="R32" s="158">
        <v>0</v>
      </c>
      <c r="S32" s="158">
        <v>0</v>
      </c>
      <c r="U32" s="200">
        <v>0</v>
      </c>
      <c r="V32" s="158">
        <v>0</v>
      </c>
      <c r="W32" s="158">
        <v>0</v>
      </c>
      <c r="Y32" s="200">
        <v>0</v>
      </c>
      <c r="Z32" s="158">
        <v>0</v>
      </c>
      <c r="AA32" s="158">
        <v>0</v>
      </c>
      <c r="AC32" s="200">
        <v>0</v>
      </c>
      <c r="AD32" s="158">
        <v>0</v>
      </c>
      <c r="AE32" s="158">
        <v>0</v>
      </c>
      <c r="AG32" s="200">
        <v>0</v>
      </c>
      <c r="AH32" s="158">
        <v>0</v>
      </c>
      <c r="AI32" s="158">
        <v>0</v>
      </c>
      <c r="AK32" s="200">
        <v>0</v>
      </c>
      <c r="AL32" s="158">
        <v>0</v>
      </c>
      <c r="AM32" s="158">
        <v>0</v>
      </c>
      <c r="AO32" s="200">
        <v>0</v>
      </c>
      <c r="AP32" s="158">
        <v>0</v>
      </c>
      <c r="AQ32" s="158">
        <v>0</v>
      </c>
      <c r="AS32" s="200">
        <v>0</v>
      </c>
      <c r="AT32" s="158">
        <v>0</v>
      </c>
      <c r="AU32" s="158">
        <v>0</v>
      </c>
    </row>
    <row r="33" spans="2:47" ht="23.25" customHeight="1" x14ac:dyDescent="0.25">
      <c r="B33" s="139">
        <v>5220</v>
      </c>
      <c r="C33" s="154"/>
      <c r="D33" s="155" t="s">
        <v>86</v>
      </c>
      <c r="E33" s="200">
        <f t="shared" si="65"/>
        <v>0</v>
      </c>
      <c r="F33" s="158">
        <f t="shared" si="65"/>
        <v>0</v>
      </c>
      <c r="G33" s="158">
        <f t="shared" si="65"/>
        <v>0</v>
      </c>
      <c r="I33" s="200">
        <v>0</v>
      </c>
      <c r="J33" s="158">
        <v>0</v>
      </c>
      <c r="K33" s="158">
        <v>0</v>
      </c>
      <c r="M33" s="200">
        <v>0</v>
      </c>
      <c r="N33" s="158">
        <v>0</v>
      </c>
      <c r="O33" s="158">
        <v>0</v>
      </c>
      <c r="Q33" s="200">
        <v>0</v>
      </c>
      <c r="R33" s="158">
        <v>0</v>
      </c>
      <c r="S33" s="158">
        <v>0</v>
      </c>
      <c r="U33" s="200">
        <v>0</v>
      </c>
      <c r="V33" s="158">
        <v>0</v>
      </c>
      <c r="W33" s="158">
        <v>0</v>
      </c>
      <c r="Y33" s="200">
        <v>0</v>
      </c>
      <c r="Z33" s="158">
        <v>0</v>
      </c>
      <c r="AA33" s="158">
        <v>0</v>
      </c>
      <c r="AC33" s="200">
        <v>0</v>
      </c>
      <c r="AD33" s="158">
        <v>0</v>
      </c>
      <c r="AE33" s="158">
        <v>0</v>
      </c>
      <c r="AG33" s="200">
        <v>0</v>
      </c>
      <c r="AH33" s="158">
        <v>0</v>
      </c>
      <c r="AI33" s="158">
        <v>0</v>
      </c>
      <c r="AK33" s="200">
        <v>0</v>
      </c>
      <c r="AL33" s="158">
        <v>0</v>
      </c>
      <c r="AM33" s="158">
        <v>0</v>
      </c>
      <c r="AO33" s="200">
        <v>0</v>
      </c>
      <c r="AP33" s="158">
        <v>0</v>
      </c>
      <c r="AQ33" s="158">
        <v>0</v>
      </c>
      <c r="AS33" s="200">
        <v>0</v>
      </c>
      <c r="AT33" s="158">
        <v>0</v>
      </c>
      <c r="AU33" s="158">
        <v>0</v>
      </c>
    </row>
    <row r="34" spans="2:47" ht="23.25" customHeight="1" x14ac:dyDescent="0.25">
      <c r="B34" s="139">
        <v>5230</v>
      </c>
      <c r="C34" s="154"/>
      <c r="D34" s="155" t="s">
        <v>87</v>
      </c>
      <c r="E34" s="200">
        <f t="shared" si="65"/>
        <v>0</v>
      </c>
      <c r="F34" s="158">
        <f t="shared" si="65"/>
        <v>0</v>
      </c>
      <c r="G34" s="158">
        <f t="shared" si="65"/>
        <v>0</v>
      </c>
      <c r="I34" s="200">
        <v>0</v>
      </c>
      <c r="J34" s="158">
        <v>0</v>
      </c>
      <c r="K34" s="158">
        <v>0</v>
      </c>
      <c r="M34" s="200">
        <v>0</v>
      </c>
      <c r="N34" s="158">
        <v>0</v>
      </c>
      <c r="O34" s="158">
        <v>0</v>
      </c>
      <c r="Q34" s="200">
        <v>0</v>
      </c>
      <c r="R34" s="158">
        <v>0</v>
      </c>
      <c r="S34" s="158">
        <v>0</v>
      </c>
      <c r="U34" s="200">
        <v>0</v>
      </c>
      <c r="V34" s="158">
        <v>0</v>
      </c>
      <c r="W34" s="158">
        <v>0</v>
      </c>
      <c r="Y34" s="200">
        <v>0</v>
      </c>
      <c r="Z34" s="158">
        <v>0</v>
      </c>
      <c r="AA34" s="158">
        <v>0</v>
      </c>
      <c r="AC34" s="200">
        <v>0</v>
      </c>
      <c r="AD34" s="158">
        <v>0</v>
      </c>
      <c r="AE34" s="158">
        <v>0</v>
      </c>
      <c r="AG34" s="200">
        <v>0</v>
      </c>
      <c r="AH34" s="158">
        <v>0</v>
      </c>
      <c r="AI34" s="158">
        <v>0</v>
      </c>
      <c r="AK34" s="200">
        <v>0</v>
      </c>
      <c r="AL34" s="158">
        <v>0</v>
      </c>
      <c r="AM34" s="158">
        <v>0</v>
      </c>
      <c r="AO34" s="200">
        <v>0</v>
      </c>
      <c r="AP34" s="158">
        <v>0</v>
      </c>
      <c r="AQ34" s="158">
        <v>0</v>
      </c>
      <c r="AS34" s="200">
        <v>0</v>
      </c>
      <c r="AT34" s="158">
        <v>0</v>
      </c>
      <c r="AU34" s="158">
        <v>0</v>
      </c>
    </row>
    <row r="35" spans="2:47" ht="23.25" customHeight="1" x14ac:dyDescent="0.25">
      <c r="B35" s="139">
        <v>5240</v>
      </c>
      <c r="C35" s="154"/>
      <c r="D35" s="155" t="s">
        <v>88</v>
      </c>
      <c r="E35" s="200">
        <f t="shared" si="65"/>
        <v>0</v>
      </c>
      <c r="F35" s="158">
        <f t="shared" si="65"/>
        <v>0</v>
      </c>
      <c r="G35" s="158">
        <f t="shared" si="65"/>
        <v>0</v>
      </c>
      <c r="I35" s="200">
        <v>0</v>
      </c>
      <c r="J35" s="158">
        <v>0</v>
      </c>
      <c r="K35" s="158">
        <v>0</v>
      </c>
      <c r="M35" s="200">
        <v>0</v>
      </c>
      <c r="N35" s="158">
        <v>0</v>
      </c>
      <c r="O35" s="158">
        <v>0</v>
      </c>
      <c r="Q35" s="200">
        <v>0</v>
      </c>
      <c r="R35" s="158">
        <v>0</v>
      </c>
      <c r="S35" s="158">
        <v>0</v>
      </c>
      <c r="U35" s="200">
        <v>0</v>
      </c>
      <c r="V35" s="158">
        <v>0</v>
      </c>
      <c r="W35" s="158">
        <v>0</v>
      </c>
      <c r="Y35" s="200">
        <v>0</v>
      </c>
      <c r="Z35" s="158">
        <v>0</v>
      </c>
      <c r="AA35" s="158">
        <v>0</v>
      </c>
      <c r="AC35" s="200">
        <v>0</v>
      </c>
      <c r="AD35" s="158">
        <v>0</v>
      </c>
      <c r="AE35" s="158">
        <v>0</v>
      </c>
      <c r="AG35" s="200">
        <v>0</v>
      </c>
      <c r="AH35" s="158">
        <v>0</v>
      </c>
      <c r="AI35" s="158">
        <v>0</v>
      </c>
      <c r="AK35" s="200">
        <v>0</v>
      </c>
      <c r="AL35" s="158">
        <v>0</v>
      </c>
      <c r="AM35" s="158">
        <v>0</v>
      </c>
      <c r="AO35" s="200">
        <v>0</v>
      </c>
      <c r="AP35" s="158">
        <v>0</v>
      </c>
      <c r="AQ35" s="158">
        <v>0</v>
      </c>
      <c r="AS35" s="200">
        <v>0</v>
      </c>
      <c r="AT35" s="158">
        <v>0</v>
      </c>
      <c r="AU35" s="158">
        <v>0</v>
      </c>
    </row>
    <row r="36" spans="2:47" ht="23.25" customHeight="1" x14ac:dyDescent="0.25">
      <c r="B36" s="139">
        <v>5250</v>
      </c>
      <c r="C36" s="154"/>
      <c r="D36" s="155" t="s">
        <v>89</v>
      </c>
      <c r="E36" s="200">
        <f t="shared" si="65"/>
        <v>0</v>
      </c>
      <c r="F36" s="158">
        <f t="shared" si="65"/>
        <v>0</v>
      </c>
      <c r="G36" s="158">
        <f t="shared" si="65"/>
        <v>0</v>
      </c>
      <c r="I36" s="200">
        <v>0</v>
      </c>
      <c r="J36" s="158">
        <v>0</v>
      </c>
      <c r="K36" s="158">
        <v>0</v>
      </c>
      <c r="M36" s="200">
        <v>0</v>
      </c>
      <c r="N36" s="158">
        <v>0</v>
      </c>
      <c r="O36" s="158">
        <v>0</v>
      </c>
      <c r="Q36" s="200">
        <v>0</v>
      </c>
      <c r="R36" s="158">
        <v>0</v>
      </c>
      <c r="S36" s="158">
        <v>0</v>
      </c>
      <c r="U36" s="200">
        <v>0</v>
      </c>
      <c r="V36" s="158">
        <v>0</v>
      </c>
      <c r="W36" s="158">
        <v>0</v>
      </c>
      <c r="Y36" s="200">
        <v>0</v>
      </c>
      <c r="Z36" s="158">
        <v>0</v>
      </c>
      <c r="AA36" s="158">
        <v>0</v>
      </c>
      <c r="AC36" s="200">
        <v>0</v>
      </c>
      <c r="AD36" s="158">
        <v>0</v>
      </c>
      <c r="AE36" s="158">
        <v>0</v>
      </c>
      <c r="AG36" s="200">
        <v>0</v>
      </c>
      <c r="AH36" s="158">
        <v>0</v>
      </c>
      <c r="AI36" s="158">
        <v>0</v>
      </c>
      <c r="AK36" s="200">
        <v>0</v>
      </c>
      <c r="AL36" s="158">
        <v>0</v>
      </c>
      <c r="AM36" s="158">
        <v>0</v>
      </c>
      <c r="AO36" s="200">
        <v>0</v>
      </c>
      <c r="AP36" s="158">
        <v>0</v>
      </c>
      <c r="AQ36" s="158">
        <v>0</v>
      </c>
      <c r="AS36" s="200">
        <v>0</v>
      </c>
      <c r="AT36" s="158">
        <v>0</v>
      </c>
      <c r="AU36" s="158">
        <v>0</v>
      </c>
    </row>
    <row r="37" spans="2:47" ht="23.25" customHeight="1" x14ac:dyDescent="0.25">
      <c r="B37" s="139">
        <v>5260</v>
      </c>
      <c r="C37" s="154"/>
      <c r="D37" s="155" t="s">
        <v>90</v>
      </c>
      <c r="E37" s="200">
        <f t="shared" si="65"/>
        <v>0</v>
      </c>
      <c r="F37" s="158">
        <f t="shared" si="65"/>
        <v>0</v>
      </c>
      <c r="G37" s="158">
        <f t="shared" si="65"/>
        <v>0</v>
      </c>
      <c r="I37" s="200">
        <v>0</v>
      </c>
      <c r="J37" s="158">
        <v>0</v>
      </c>
      <c r="K37" s="158">
        <v>0</v>
      </c>
      <c r="M37" s="200">
        <v>0</v>
      </c>
      <c r="N37" s="158">
        <v>0</v>
      </c>
      <c r="O37" s="158">
        <v>0</v>
      </c>
      <c r="Q37" s="200">
        <v>0</v>
      </c>
      <c r="R37" s="158">
        <v>0</v>
      </c>
      <c r="S37" s="158">
        <v>0</v>
      </c>
      <c r="U37" s="200">
        <v>0</v>
      </c>
      <c r="V37" s="158">
        <v>0</v>
      </c>
      <c r="W37" s="158">
        <v>0</v>
      </c>
      <c r="Y37" s="200">
        <v>0</v>
      </c>
      <c r="Z37" s="158">
        <v>0</v>
      </c>
      <c r="AA37" s="158">
        <v>0</v>
      </c>
      <c r="AC37" s="200">
        <v>0</v>
      </c>
      <c r="AD37" s="158">
        <v>0</v>
      </c>
      <c r="AE37" s="158">
        <v>0</v>
      </c>
      <c r="AG37" s="200">
        <v>0</v>
      </c>
      <c r="AH37" s="158">
        <v>0</v>
      </c>
      <c r="AI37" s="158">
        <v>0</v>
      </c>
      <c r="AK37" s="200">
        <v>0</v>
      </c>
      <c r="AL37" s="158">
        <v>0</v>
      </c>
      <c r="AM37" s="158">
        <v>0</v>
      </c>
      <c r="AO37" s="200">
        <v>0</v>
      </c>
      <c r="AP37" s="158">
        <v>0</v>
      </c>
      <c r="AQ37" s="158">
        <v>0</v>
      </c>
      <c r="AS37" s="200">
        <v>0</v>
      </c>
      <c r="AT37" s="158">
        <v>0</v>
      </c>
      <c r="AU37" s="158">
        <v>0</v>
      </c>
    </row>
    <row r="38" spans="2:47" ht="23.25" customHeight="1" x14ac:dyDescent="0.25">
      <c r="B38" s="139">
        <v>5270</v>
      </c>
      <c r="C38" s="154"/>
      <c r="D38" s="155" t="s">
        <v>91</v>
      </c>
      <c r="E38" s="200">
        <f t="shared" si="65"/>
        <v>0</v>
      </c>
      <c r="F38" s="158">
        <f t="shared" si="65"/>
        <v>0</v>
      </c>
      <c r="G38" s="158">
        <f t="shared" si="65"/>
        <v>0</v>
      </c>
      <c r="I38" s="200">
        <v>0</v>
      </c>
      <c r="J38" s="158">
        <v>0</v>
      </c>
      <c r="K38" s="158">
        <v>0</v>
      </c>
      <c r="M38" s="200">
        <v>0</v>
      </c>
      <c r="N38" s="158">
        <v>0</v>
      </c>
      <c r="O38" s="158">
        <v>0</v>
      </c>
      <c r="Q38" s="200">
        <v>0</v>
      </c>
      <c r="R38" s="158">
        <v>0</v>
      </c>
      <c r="S38" s="158">
        <v>0</v>
      </c>
      <c r="U38" s="200">
        <v>0</v>
      </c>
      <c r="V38" s="158">
        <v>0</v>
      </c>
      <c r="W38" s="158">
        <v>0</v>
      </c>
      <c r="Y38" s="200">
        <v>0</v>
      </c>
      <c r="Z38" s="158">
        <v>0</v>
      </c>
      <c r="AA38" s="158">
        <v>0</v>
      </c>
      <c r="AC38" s="200">
        <v>0</v>
      </c>
      <c r="AD38" s="158">
        <v>0</v>
      </c>
      <c r="AE38" s="158">
        <v>0</v>
      </c>
      <c r="AG38" s="200">
        <v>0</v>
      </c>
      <c r="AH38" s="158">
        <v>0</v>
      </c>
      <c r="AI38" s="158">
        <v>0</v>
      </c>
      <c r="AK38" s="200">
        <v>0</v>
      </c>
      <c r="AL38" s="158">
        <v>0</v>
      </c>
      <c r="AM38" s="158">
        <v>0</v>
      </c>
      <c r="AO38" s="200">
        <v>0</v>
      </c>
      <c r="AP38" s="158">
        <v>0</v>
      </c>
      <c r="AQ38" s="158">
        <v>0</v>
      </c>
      <c r="AS38" s="200">
        <v>0</v>
      </c>
      <c r="AT38" s="158">
        <v>0</v>
      </c>
      <c r="AU38" s="158">
        <v>0</v>
      </c>
    </row>
    <row r="39" spans="2:47" ht="23.25" customHeight="1" x14ac:dyDescent="0.25">
      <c r="B39" s="139">
        <v>5280</v>
      </c>
      <c r="C39" s="154"/>
      <c r="D39" s="155" t="s">
        <v>92</v>
      </c>
      <c r="E39" s="200">
        <f t="shared" si="65"/>
        <v>0</v>
      </c>
      <c r="F39" s="158">
        <f t="shared" si="65"/>
        <v>0</v>
      </c>
      <c r="G39" s="158">
        <f t="shared" si="65"/>
        <v>0</v>
      </c>
      <c r="I39" s="200">
        <v>0</v>
      </c>
      <c r="J39" s="158">
        <v>0</v>
      </c>
      <c r="K39" s="158">
        <v>0</v>
      </c>
      <c r="M39" s="200">
        <v>0</v>
      </c>
      <c r="N39" s="158">
        <v>0</v>
      </c>
      <c r="O39" s="158">
        <v>0</v>
      </c>
      <c r="Q39" s="200">
        <v>0</v>
      </c>
      <c r="R39" s="158">
        <v>0</v>
      </c>
      <c r="S39" s="158">
        <v>0</v>
      </c>
      <c r="U39" s="200">
        <v>0</v>
      </c>
      <c r="V39" s="158">
        <v>0</v>
      </c>
      <c r="W39" s="158">
        <v>0</v>
      </c>
      <c r="Y39" s="200">
        <v>0</v>
      </c>
      <c r="Z39" s="158">
        <v>0</v>
      </c>
      <c r="AA39" s="158">
        <v>0</v>
      </c>
      <c r="AC39" s="200">
        <v>0</v>
      </c>
      <c r="AD39" s="158">
        <v>0</v>
      </c>
      <c r="AE39" s="158">
        <v>0</v>
      </c>
      <c r="AG39" s="200">
        <v>0</v>
      </c>
      <c r="AH39" s="158">
        <v>0</v>
      </c>
      <c r="AI39" s="158">
        <v>0</v>
      </c>
      <c r="AK39" s="200">
        <v>0</v>
      </c>
      <c r="AL39" s="158">
        <v>0</v>
      </c>
      <c r="AM39" s="158">
        <v>0</v>
      </c>
      <c r="AO39" s="200">
        <v>0</v>
      </c>
      <c r="AP39" s="158">
        <v>0</v>
      </c>
      <c r="AQ39" s="158">
        <v>0</v>
      </c>
      <c r="AS39" s="200">
        <v>0</v>
      </c>
      <c r="AT39" s="158">
        <v>0</v>
      </c>
      <c r="AU39" s="158">
        <v>0</v>
      </c>
    </row>
    <row r="40" spans="2:47" ht="23.25" customHeight="1" x14ac:dyDescent="0.25">
      <c r="B40" s="139">
        <v>5290</v>
      </c>
      <c r="C40" s="154"/>
      <c r="D40" s="155" t="s">
        <v>93</v>
      </c>
      <c r="E40" s="200">
        <f t="shared" si="65"/>
        <v>0</v>
      </c>
      <c r="F40" s="158">
        <f t="shared" si="65"/>
        <v>0</v>
      </c>
      <c r="G40" s="158">
        <f t="shared" si="65"/>
        <v>0</v>
      </c>
      <c r="I40" s="200">
        <v>0</v>
      </c>
      <c r="J40" s="158">
        <v>0</v>
      </c>
      <c r="K40" s="158">
        <v>0</v>
      </c>
      <c r="M40" s="200">
        <v>0</v>
      </c>
      <c r="N40" s="158">
        <v>0</v>
      </c>
      <c r="O40" s="158">
        <v>0</v>
      </c>
      <c r="Q40" s="200">
        <v>0</v>
      </c>
      <c r="R40" s="158">
        <v>0</v>
      </c>
      <c r="S40" s="158">
        <v>0</v>
      </c>
      <c r="U40" s="200">
        <v>0</v>
      </c>
      <c r="V40" s="158">
        <v>0</v>
      </c>
      <c r="W40" s="158">
        <v>0</v>
      </c>
      <c r="Y40" s="200">
        <v>0</v>
      </c>
      <c r="Z40" s="158">
        <v>0</v>
      </c>
      <c r="AA40" s="158">
        <v>0</v>
      </c>
      <c r="AC40" s="200">
        <v>0</v>
      </c>
      <c r="AD40" s="158">
        <v>0</v>
      </c>
      <c r="AE40" s="158">
        <v>0</v>
      </c>
      <c r="AG40" s="200">
        <v>0</v>
      </c>
      <c r="AH40" s="158">
        <v>0</v>
      </c>
      <c r="AI40" s="158">
        <v>0</v>
      </c>
      <c r="AK40" s="200">
        <v>0</v>
      </c>
      <c r="AL40" s="158">
        <v>0</v>
      </c>
      <c r="AM40" s="158">
        <v>0</v>
      </c>
      <c r="AO40" s="200">
        <v>0</v>
      </c>
      <c r="AP40" s="158">
        <v>0</v>
      </c>
      <c r="AQ40" s="158">
        <v>0</v>
      </c>
      <c r="AS40" s="200">
        <v>0</v>
      </c>
      <c r="AT40" s="158">
        <v>0</v>
      </c>
      <c r="AU40" s="158">
        <v>0</v>
      </c>
    </row>
    <row r="41" spans="2:47" ht="23.25" customHeight="1" x14ac:dyDescent="0.25">
      <c r="B41" s="139">
        <v>5300</v>
      </c>
      <c r="C41" s="145" t="s">
        <v>94</v>
      </c>
      <c r="D41" s="141"/>
      <c r="E41" s="204">
        <f>SUM(E42:E44)</f>
        <v>0</v>
      </c>
      <c r="F41" s="149">
        <f>SUM(F42:F44)</f>
        <v>0</v>
      </c>
      <c r="G41" s="149">
        <f>SUM(G42:G44)</f>
        <v>0</v>
      </c>
      <c r="I41" s="204">
        <f t="shared" ref="I41:K41" si="66">SUM(I42:I44)</f>
        <v>0</v>
      </c>
      <c r="J41" s="149">
        <f t="shared" si="66"/>
        <v>0</v>
      </c>
      <c r="K41" s="149">
        <f t="shared" si="66"/>
        <v>0</v>
      </c>
      <c r="M41" s="204">
        <f t="shared" ref="M41:O41" si="67">SUM(M42:M44)</f>
        <v>0</v>
      </c>
      <c r="N41" s="149">
        <f t="shared" si="67"/>
        <v>0</v>
      </c>
      <c r="O41" s="149">
        <f t="shared" si="67"/>
        <v>0</v>
      </c>
      <c r="Q41" s="204">
        <f t="shared" ref="Q41:S41" si="68">SUM(Q42:Q44)</f>
        <v>0</v>
      </c>
      <c r="R41" s="149">
        <f t="shared" si="68"/>
        <v>0</v>
      </c>
      <c r="S41" s="149">
        <f t="shared" si="68"/>
        <v>0</v>
      </c>
      <c r="U41" s="204">
        <f t="shared" ref="U41:W41" si="69">SUM(U42:U44)</f>
        <v>0</v>
      </c>
      <c r="V41" s="149">
        <f t="shared" si="69"/>
        <v>0</v>
      </c>
      <c r="W41" s="149">
        <f t="shared" si="69"/>
        <v>0</v>
      </c>
      <c r="Y41" s="204">
        <f t="shared" ref="Y41:AA41" si="70">SUM(Y42:Y44)</f>
        <v>0</v>
      </c>
      <c r="Z41" s="149">
        <f t="shared" si="70"/>
        <v>0</v>
      </c>
      <c r="AA41" s="149">
        <f t="shared" si="70"/>
        <v>0</v>
      </c>
      <c r="AC41" s="204">
        <f t="shared" ref="AC41:AE41" si="71">SUM(AC42:AC44)</f>
        <v>0</v>
      </c>
      <c r="AD41" s="149">
        <f t="shared" si="71"/>
        <v>0</v>
      </c>
      <c r="AE41" s="149">
        <f t="shared" si="71"/>
        <v>0</v>
      </c>
      <c r="AG41" s="204">
        <f t="shared" ref="AG41:AI41" si="72">SUM(AG42:AG44)</f>
        <v>0</v>
      </c>
      <c r="AH41" s="149">
        <f t="shared" si="72"/>
        <v>0</v>
      </c>
      <c r="AI41" s="149">
        <f t="shared" si="72"/>
        <v>0</v>
      </c>
      <c r="AK41" s="204">
        <f t="shared" ref="AK41:AM41" si="73">SUM(AK42:AK44)</f>
        <v>0</v>
      </c>
      <c r="AL41" s="149">
        <f t="shared" si="73"/>
        <v>0</v>
      </c>
      <c r="AM41" s="149">
        <f t="shared" si="73"/>
        <v>0</v>
      </c>
      <c r="AO41" s="204">
        <f t="shared" ref="AO41:AQ41" si="74">SUM(AO42:AO44)</f>
        <v>0</v>
      </c>
      <c r="AP41" s="149">
        <f t="shared" si="74"/>
        <v>0</v>
      </c>
      <c r="AQ41" s="149">
        <f t="shared" si="74"/>
        <v>0</v>
      </c>
      <c r="AS41" s="204">
        <f t="shared" ref="AS41:AU41" si="75">SUM(AS42:AS44)</f>
        <v>0</v>
      </c>
      <c r="AT41" s="149">
        <f t="shared" si="75"/>
        <v>0</v>
      </c>
      <c r="AU41" s="149">
        <f t="shared" si="75"/>
        <v>0</v>
      </c>
    </row>
    <row r="42" spans="2:47" ht="23.25" customHeight="1" x14ac:dyDescent="0.25">
      <c r="B42" s="139">
        <v>5310</v>
      </c>
      <c r="C42" s="154"/>
      <c r="D42" s="155" t="s">
        <v>95</v>
      </c>
      <c r="E42" s="200">
        <f t="shared" ref="E42:G44" si="76">+I42+M42+Q42+U42+Y42+AC42+AG42+AK42+AO42+AS42</f>
        <v>0</v>
      </c>
      <c r="F42" s="158">
        <f t="shared" si="76"/>
        <v>0</v>
      </c>
      <c r="G42" s="158">
        <f t="shared" si="76"/>
        <v>0</v>
      </c>
      <c r="I42" s="200">
        <v>0</v>
      </c>
      <c r="J42" s="158">
        <v>0</v>
      </c>
      <c r="K42" s="158">
        <v>0</v>
      </c>
      <c r="M42" s="200">
        <v>0</v>
      </c>
      <c r="N42" s="158">
        <v>0</v>
      </c>
      <c r="O42" s="158">
        <v>0</v>
      </c>
      <c r="Q42" s="200">
        <v>0</v>
      </c>
      <c r="R42" s="158">
        <v>0</v>
      </c>
      <c r="S42" s="158">
        <v>0</v>
      </c>
      <c r="U42" s="200">
        <v>0</v>
      </c>
      <c r="V42" s="158">
        <v>0</v>
      </c>
      <c r="W42" s="158">
        <v>0</v>
      </c>
      <c r="Y42" s="200">
        <v>0</v>
      </c>
      <c r="Z42" s="158">
        <v>0</v>
      </c>
      <c r="AA42" s="158">
        <v>0</v>
      </c>
      <c r="AC42" s="200">
        <v>0</v>
      </c>
      <c r="AD42" s="158">
        <v>0</v>
      </c>
      <c r="AE42" s="158">
        <v>0</v>
      </c>
      <c r="AG42" s="200">
        <v>0</v>
      </c>
      <c r="AH42" s="158">
        <v>0</v>
      </c>
      <c r="AI42" s="158">
        <v>0</v>
      </c>
      <c r="AK42" s="200">
        <v>0</v>
      </c>
      <c r="AL42" s="158">
        <v>0</v>
      </c>
      <c r="AM42" s="158">
        <v>0</v>
      </c>
      <c r="AO42" s="200">
        <v>0</v>
      </c>
      <c r="AP42" s="158">
        <v>0</v>
      </c>
      <c r="AQ42" s="158">
        <v>0</v>
      </c>
      <c r="AS42" s="200">
        <v>0</v>
      </c>
      <c r="AT42" s="158">
        <v>0</v>
      </c>
      <c r="AU42" s="158">
        <v>0</v>
      </c>
    </row>
    <row r="43" spans="2:47" ht="23.25" customHeight="1" x14ac:dyDescent="0.25">
      <c r="B43" s="139">
        <v>5320</v>
      </c>
      <c r="C43" s="154"/>
      <c r="D43" s="155" t="s">
        <v>45</v>
      </c>
      <c r="E43" s="200">
        <f t="shared" si="76"/>
        <v>0</v>
      </c>
      <c r="F43" s="158">
        <f t="shared" si="76"/>
        <v>0</v>
      </c>
      <c r="G43" s="158">
        <f t="shared" si="76"/>
        <v>0</v>
      </c>
      <c r="I43" s="200">
        <v>0</v>
      </c>
      <c r="J43" s="158">
        <v>0</v>
      </c>
      <c r="K43" s="158">
        <v>0</v>
      </c>
      <c r="M43" s="200">
        <v>0</v>
      </c>
      <c r="N43" s="158">
        <v>0</v>
      </c>
      <c r="O43" s="158">
        <v>0</v>
      </c>
      <c r="Q43" s="200">
        <v>0</v>
      </c>
      <c r="R43" s="158">
        <v>0</v>
      </c>
      <c r="S43" s="158">
        <v>0</v>
      </c>
      <c r="U43" s="200">
        <v>0</v>
      </c>
      <c r="V43" s="158">
        <v>0</v>
      </c>
      <c r="W43" s="158">
        <v>0</v>
      </c>
      <c r="Y43" s="200">
        <v>0</v>
      </c>
      <c r="Z43" s="158">
        <v>0</v>
      </c>
      <c r="AA43" s="158">
        <v>0</v>
      </c>
      <c r="AC43" s="200">
        <v>0</v>
      </c>
      <c r="AD43" s="158">
        <v>0</v>
      </c>
      <c r="AE43" s="158">
        <v>0</v>
      </c>
      <c r="AG43" s="200">
        <v>0</v>
      </c>
      <c r="AH43" s="158">
        <v>0</v>
      </c>
      <c r="AI43" s="158">
        <v>0</v>
      </c>
      <c r="AK43" s="200">
        <v>0</v>
      </c>
      <c r="AL43" s="158">
        <v>0</v>
      </c>
      <c r="AM43" s="158">
        <v>0</v>
      </c>
      <c r="AO43" s="200">
        <v>0</v>
      </c>
      <c r="AP43" s="158">
        <v>0</v>
      </c>
      <c r="AQ43" s="158">
        <v>0</v>
      </c>
      <c r="AS43" s="200">
        <v>0</v>
      </c>
      <c r="AT43" s="158">
        <v>0</v>
      </c>
      <c r="AU43" s="158">
        <v>0</v>
      </c>
    </row>
    <row r="44" spans="2:47" ht="23.25" customHeight="1" x14ac:dyDescent="0.25">
      <c r="B44" s="139">
        <v>5330</v>
      </c>
      <c r="C44" s="154"/>
      <c r="D44" s="155" t="s">
        <v>96</v>
      </c>
      <c r="E44" s="200">
        <f t="shared" si="76"/>
        <v>0</v>
      </c>
      <c r="F44" s="158">
        <f t="shared" si="76"/>
        <v>0</v>
      </c>
      <c r="G44" s="158">
        <f t="shared" si="76"/>
        <v>0</v>
      </c>
      <c r="I44" s="200">
        <v>0</v>
      </c>
      <c r="J44" s="158">
        <v>0</v>
      </c>
      <c r="K44" s="158">
        <v>0</v>
      </c>
      <c r="M44" s="200">
        <v>0</v>
      </c>
      <c r="N44" s="158">
        <v>0</v>
      </c>
      <c r="O44" s="158">
        <v>0</v>
      </c>
      <c r="Q44" s="200">
        <v>0</v>
      </c>
      <c r="R44" s="158">
        <v>0</v>
      </c>
      <c r="S44" s="158">
        <v>0</v>
      </c>
      <c r="U44" s="200">
        <v>0</v>
      </c>
      <c r="V44" s="158">
        <v>0</v>
      </c>
      <c r="W44" s="158">
        <v>0</v>
      </c>
      <c r="Y44" s="200">
        <v>0</v>
      </c>
      <c r="Z44" s="158">
        <v>0</v>
      </c>
      <c r="AA44" s="158">
        <v>0</v>
      </c>
      <c r="AC44" s="200">
        <v>0</v>
      </c>
      <c r="AD44" s="158">
        <v>0</v>
      </c>
      <c r="AE44" s="158">
        <v>0</v>
      </c>
      <c r="AG44" s="200">
        <v>0</v>
      </c>
      <c r="AH44" s="158">
        <v>0</v>
      </c>
      <c r="AI44" s="158">
        <v>0</v>
      </c>
      <c r="AK44" s="200">
        <v>0</v>
      </c>
      <c r="AL44" s="158">
        <v>0</v>
      </c>
      <c r="AM44" s="158">
        <v>0</v>
      </c>
      <c r="AO44" s="200">
        <v>0</v>
      </c>
      <c r="AP44" s="158">
        <v>0</v>
      </c>
      <c r="AQ44" s="158">
        <v>0</v>
      </c>
      <c r="AS44" s="200">
        <v>0</v>
      </c>
      <c r="AT44" s="158">
        <v>0</v>
      </c>
      <c r="AU44" s="158">
        <v>0</v>
      </c>
    </row>
    <row r="45" spans="2:47" ht="23.25" customHeight="1" x14ac:dyDescent="0.25">
      <c r="B45" s="139">
        <v>5400</v>
      </c>
      <c r="C45" s="145" t="s">
        <v>97</v>
      </c>
      <c r="D45" s="141"/>
      <c r="E45" s="204">
        <f>SUM(E46:E50)</f>
        <v>0</v>
      </c>
      <c r="F45" s="149">
        <f>SUM(F46:F50)</f>
        <v>0</v>
      </c>
      <c r="G45" s="149">
        <f>SUM(G46:G50)</f>
        <v>0</v>
      </c>
      <c r="I45" s="204">
        <f t="shared" ref="I45:K45" si="77">SUM(I46:I50)</f>
        <v>0</v>
      </c>
      <c r="J45" s="149">
        <f t="shared" si="77"/>
        <v>0</v>
      </c>
      <c r="K45" s="149">
        <f t="shared" si="77"/>
        <v>0</v>
      </c>
      <c r="M45" s="204">
        <f t="shared" ref="M45:O45" si="78">SUM(M46:M50)</f>
        <v>0</v>
      </c>
      <c r="N45" s="149">
        <f t="shared" si="78"/>
        <v>0</v>
      </c>
      <c r="O45" s="149">
        <f t="shared" si="78"/>
        <v>0</v>
      </c>
      <c r="Q45" s="204">
        <f t="shared" ref="Q45:S45" si="79">SUM(Q46:Q50)</f>
        <v>0</v>
      </c>
      <c r="R45" s="149">
        <f t="shared" si="79"/>
        <v>0</v>
      </c>
      <c r="S45" s="149">
        <f t="shared" si="79"/>
        <v>0</v>
      </c>
      <c r="U45" s="204">
        <f t="shared" ref="U45:W45" si="80">SUM(U46:U50)</f>
        <v>0</v>
      </c>
      <c r="V45" s="149">
        <f t="shared" si="80"/>
        <v>0</v>
      </c>
      <c r="W45" s="149">
        <f t="shared" si="80"/>
        <v>0</v>
      </c>
      <c r="Y45" s="204">
        <f t="shared" ref="Y45:AA45" si="81">SUM(Y46:Y50)</f>
        <v>0</v>
      </c>
      <c r="Z45" s="149">
        <f t="shared" si="81"/>
        <v>0</v>
      </c>
      <c r="AA45" s="149">
        <f t="shared" si="81"/>
        <v>0</v>
      </c>
      <c r="AC45" s="204">
        <f t="shared" ref="AC45:AE45" si="82">SUM(AC46:AC50)</f>
        <v>0</v>
      </c>
      <c r="AD45" s="149">
        <f t="shared" si="82"/>
        <v>0</v>
      </c>
      <c r="AE45" s="149">
        <f t="shared" si="82"/>
        <v>0</v>
      </c>
      <c r="AG45" s="204">
        <f t="shared" ref="AG45:AI45" si="83">SUM(AG46:AG50)</f>
        <v>0</v>
      </c>
      <c r="AH45" s="149">
        <f t="shared" si="83"/>
        <v>0</v>
      </c>
      <c r="AI45" s="149">
        <f t="shared" si="83"/>
        <v>0</v>
      </c>
      <c r="AK45" s="204">
        <f t="shared" ref="AK45:AM45" si="84">SUM(AK46:AK50)</f>
        <v>0</v>
      </c>
      <c r="AL45" s="149">
        <f t="shared" si="84"/>
        <v>0</v>
      </c>
      <c r="AM45" s="149">
        <f t="shared" si="84"/>
        <v>0</v>
      </c>
      <c r="AO45" s="204">
        <f t="shared" ref="AO45:AQ45" si="85">SUM(AO46:AO50)</f>
        <v>0</v>
      </c>
      <c r="AP45" s="149">
        <f t="shared" si="85"/>
        <v>0</v>
      </c>
      <c r="AQ45" s="149">
        <f t="shared" si="85"/>
        <v>0</v>
      </c>
      <c r="AS45" s="204">
        <f t="shared" ref="AS45:AU45" si="86">SUM(AS46:AS50)</f>
        <v>0</v>
      </c>
      <c r="AT45" s="149">
        <f t="shared" si="86"/>
        <v>0</v>
      </c>
      <c r="AU45" s="149">
        <f t="shared" si="86"/>
        <v>0</v>
      </c>
    </row>
    <row r="46" spans="2:47" ht="23.25" customHeight="1" x14ac:dyDescent="0.25">
      <c r="B46" s="139">
        <v>5410</v>
      </c>
      <c r="C46" s="154"/>
      <c r="D46" s="155" t="s">
        <v>98</v>
      </c>
      <c r="E46" s="200">
        <f t="shared" ref="E46:G50" si="87">+I46+M46+Q46+U46+Y46+AC46+AG46+AK46+AO46+AS46</f>
        <v>0</v>
      </c>
      <c r="F46" s="158">
        <f t="shared" si="87"/>
        <v>0</v>
      </c>
      <c r="G46" s="158">
        <f t="shared" si="87"/>
        <v>0</v>
      </c>
      <c r="I46" s="200">
        <v>0</v>
      </c>
      <c r="J46" s="158">
        <v>0</v>
      </c>
      <c r="K46" s="158">
        <v>0</v>
      </c>
      <c r="M46" s="200">
        <v>0</v>
      </c>
      <c r="N46" s="158">
        <v>0</v>
      </c>
      <c r="O46" s="158">
        <v>0</v>
      </c>
      <c r="Q46" s="200">
        <v>0</v>
      </c>
      <c r="R46" s="158">
        <v>0</v>
      </c>
      <c r="S46" s="158">
        <v>0</v>
      </c>
      <c r="U46" s="200">
        <v>0</v>
      </c>
      <c r="V46" s="158">
        <v>0</v>
      </c>
      <c r="W46" s="158">
        <v>0</v>
      </c>
      <c r="Y46" s="200">
        <v>0</v>
      </c>
      <c r="Z46" s="158">
        <v>0</v>
      </c>
      <c r="AA46" s="158">
        <v>0</v>
      </c>
      <c r="AC46" s="200">
        <v>0</v>
      </c>
      <c r="AD46" s="158">
        <v>0</v>
      </c>
      <c r="AE46" s="158">
        <v>0</v>
      </c>
      <c r="AG46" s="200">
        <v>0</v>
      </c>
      <c r="AH46" s="158">
        <v>0</v>
      </c>
      <c r="AI46" s="158">
        <v>0</v>
      </c>
      <c r="AK46" s="200">
        <v>0</v>
      </c>
      <c r="AL46" s="158">
        <v>0</v>
      </c>
      <c r="AM46" s="158">
        <v>0</v>
      </c>
      <c r="AO46" s="200">
        <v>0</v>
      </c>
      <c r="AP46" s="158">
        <v>0</v>
      </c>
      <c r="AQ46" s="158">
        <v>0</v>
      </c>
      <c r="AS46" s="200">
        <v>0</v>
      </c>
      <c r="AT46" s="158">
        <v>0</v>
      </c>
      <c r="AU46" s="158">
        <v>0</v>
      </c>
    </row>
    <row r="47" spans="2:47" ht="23.25" customHeight="1" x14ac:dyDescent="0.25">
      <c r="B47" s="139">
        <v>5420</v>
      </c>
      <c r="C47" s="154"/>
      <c r="D47" s="155" t="s">
        <v>99</v>
      </c>
      <c r="E47" s="200">
        <f t="shared" si="87"/>
        <v>0</v>
      </c>
      <c r="F47" s="158">
        <f t="shared" si="87"/>
        <v>0</v>
      </c>
      <c r="G47" s="158">
        <f t="shared" si="87"/>
        <v>0</v>
      </c>
      <c r="I47" s="200">
        <v>0</v>
      </c>
      <c r="J47" s="158">
        <v>0</v>
      </c>
      <c r="K47" s="158">
        <v>0</v>
      </c>
      <c r="M47" s="200">
        <v>0</v>
      </c>
      <c r="N47" s="158">
        <v>0</v>
      </c>
      <c r="O47" s="158">
        <v>0</v>
      </c>
      <c r="Q47" s="200">
        <v>0</v>
      </c>
      <c r="R47" s="158">
        <v>0</v>
      </c>
      <c r="S47" s="158">
        <v>0</v>
      </c>
      <c r="U47" s="200">
        <v>0</v>
      </c>
      <c r="V47" s="158">
        <v>0</v>
      </c>
      <c r="W47" s="158">
        <v>0</v>
      </c>
      <c r="Y47" s="200">
        <v>0</v>
      </c>
      <c r="Z47" s="158">
        <v>0</v>
      </c>
      <c r="AA47" s="158">
        <v>0</v>
      </c>
      <c r="AC47" s="200">
        <v>0</v>
      </c>
      <c r="AD47" s="158">
        <v>0</v>
      </c>
      <c r="AE47" s="158">
        <v>0</v>
      </c>
      <c r="AG47" s="200">
        <v>0</v>
      </c>
      <c r="AH47" s="158">
        <v>0</v>
      </c>
      <c r="AI47" s="158">
        <v>0</v>
      </c>
      <c r="AK47" s="200">
        <v>0</v>
      </c>
      <c r="AL47" s="158">
        <v>0</v>
      </c>
      <c r="AM47" s="158">
        <v>0</v>
      </c>
      <c r="AO47" s="200">
        <v>0</v>
      </c>
      <c r="AP47" s="158">
        <v>0</v>
      </c>
      <c r="AQ47" s="158">
        <v>0</v>
      </c>
      <c r="AS47" s="200">
        <v>0</v>
      </c>
      <c r="AT47" s="158">
        <v>0</v>
      </c>
      <c r="AU47" s="158">
        <v>0</v>
      </c>
    </row>
    <row r="48" spans="2:47" ht="23.25" customHeight="1" x14ac:dyDescent="0.25">
      <c r="B48" s="139">
        <v>5430</v>
      </c>
      <c r="C48" s="154"/>
      <c r="D48" s="155" t="s">
        <v>100</v>
      </c>
      <c r="E48" s="200">
        <f t="shared" si="87"/>
        <v>0</v>
      </c>
      <c r="F48" s="158">
        <f t="shared" si="87"/>
        <v>0</v>
      </c>
      <c r="G48" s="158">
        <f t="shared" si="87"/>
        <v>0</v>
      </c>
      <c r="I48" s="200">
        <v>0</v>
      </c>
      <c r="J48" s="158">
        <v>0</v>
      </c>
      <c r="K48" s="158">
        <v>0</v>
      </c>
      <c r="M48" s="200">
        <v>0</v>
      </c>
      <c r="N48" s="158">
        <v>0</v>
      </c>
      <c r="O48" s="158">
        <v>0</v>
      </c>
      <c r="Q48" s="200">
        <v>0</v>
      </c>
      <c r="R48" s="158">
        <v>0</v>
      </c>
      <c r="S48" s="158">
        <v>0</v>
      </c>
      <c r="U48" s="200">
        <v>0</v>
      </c>
      <c r="V48" s="158">
        <v>0</v>
      </c>
      <c r="W48" s="158">
        <v>0</v>
      </c>
      <c r="Y48" s="200">
        <v>0</v>
      </c>
      <c r="Z48" s="158">
        <v>0</v>
      </c>
      <c r="AA48" s="158">
        <v>0</v>
      </c>
      <c r="AC48" s="200">
        <v>0</v>
      </c>
      <c r="AD48" s="158">
        <v>0</v>
      </c>
      <c r="AE48" s="158">
        <v>0</v>
      </c>
      <c r="AG48" s="200">
        <v>0</v>
      </c>
      <c r="AH48" s="158">
        <v>0</v>
      </c>
      <c r="AI48" s="158">
        <v>0</v>
      </c>
      <c r="AK48" s="200">
        <v>0</v>
      </c>
      <c r="AL48" s="158">
        <v>0</v>
      </c>
      <c r="AM48" s="158">
        <v>0</v>
      </c>
      <c r="AO48" s="200">
        <v>0</v>
      </c>
      <c r="AP48" s="158">
        <v>0</v>
      </c>
      <c r="AQ48" s="158">
        <v>0</v>
      </c>
      <c r="AS48" s="200">
        <v>0</v>
      </c>
      <c r="AT48" s="158">
        <v>0</v>
      </c>
      <c r="AU48" s="158">
        <v>0</v>
      </c>
    </row>
    <row r="49" spans="2:47" ht="23.25" customHeight="1" x14ac:dyDescent="0.25">
      <c r="B49" s="139">
        <v>5440</v>
      </c>
      <c r="C49" s="154"/>
      <c r="D49" s="155" t="s">
        <v>101</v>
      </c>
      <c r="E49" s="200">
        <f t="shared" si="87"/>
        <v>0</v>
      </c>
      <c r="F49" s="158">
        <f t="shared" si="87"/>
        <v>0</v>
      </c>
      <c r="G49" s="158">
        <f t="shared" si="87"/>
        <v>0</v>
      </c>
      <c r="I49" s="200">
        <v>0</v>
      </c>
      <c r="J49" s="158">
        <v>0</v>
      </c>
      <c r="K49" s="158">
        <v>0</v>
      </c>
      <c r="M49" s="200">
        <v>0</v>
      </c>
      <c r="N49" s="158">
        <v>0</v>
      </c>
      <c r="O49" s="158">
        <v>0</v>
      </c>
      <c r="Q49" s="200">
        <v>0</v>
      </c>
      <c r="R49" s="158">
        <v>0</v>
      </c>
      <c r="S49" s="158">
        <v>0</v>
      </c>
      <c r="U49" s="200">
        <v>0</v>
      </c>
      <c r="V49" s="158">
        <v>0</v>
      </c>
      <c r="W49" s="158">
        <v>0</v>
      </c>
      <c r="Y49" s="200">
        <v>0</v>
      </c>
      <c r="Z49" s="158">
        <v>0</v>
      </c>
      <c r="AA49" s="158">
        <v>0</v>
      </c>
      <c r="AC49" s="200">
        <v>0</v>
      </c>
      <c r="AD49" s="158">
        <v>0</v>
      </c>
      <c r="AE49" s="158">
        <v>0</v>
      </c>
      <c r="AG49" s="200">
        <v>0</v>
      </c>
      <c r="AH49" s="158">
        <v>0</v>
      </c>
      <c r="AI49" s="158">
        <v>0</v>
      </c>
      <c r="AK49" s="200">
        <v>0</v>
      </c>
      <c r="AL49" s="158">
        <v>0</v>
      </c>
      <c r="AM49" s="158">
        <v>0</v>
      </c>
      <c r="AO49" s="200">
        <v>0</v>
      </c>
      <c r="AP49" s="158">
        <v>0</v>
      </c>
      <c r="AQ49" s="158">
        <v>0</v>
      </c>
      <c r="AS49" s="200">
        <v>0</v>
      </c>
      <c r="AT49" s="158">
        <v>0</v>
      </c>
      <c r="AU49" s="158">
        <v>0</v>
      </c>
    </row>
    <row r="50" spans="2:47" ht="23.25" customHeight="1" x14ac:dyDescent="0.25">
      <c r="B50" s="139">
        <v>5450</v>
      </c>
      <c r="C50" s="154"/>
      <c r="D50" s="155" t="s">
        <v>102</v>
      </c>
      <c r="E50" s="200">
        <f t="shared" si="87"/>
        <v>0</v>
      </c>
      <c r="F50" s="158">
        <f t="shared" si="87"/>
        <v>0</v>
      </c>
      <c r="G50" s="158">
        <f t="shared" si="87"/>
        <v>0</v>
      </c>
      <c r="I50" s="200">
        <v>0</v>
      </c>
      <c r="J50" s="158">
        <v>0</v>
      </c>
      <c r="K50" s="158">
        <v>0</v>
      </c>
      <c r="M50" s="200">
        <v>0</v>
      </c>
      <c r="N50" s="158">
        <v>0</v>
      </c>
      <c r="O50" s="158">
        <v>0</v>
      </c>
      <c r="Q50" s="200">
        <v>0</v>
      </c>
      <c r="R50" s="158">
        <v>0</v>
      </c>
      <c r="S50" s="158">
        <v>0</v>
      </c>
      <c r="U50" s="200">
        <v>0</v>
      </c>
      <c r="V50" s="158">
        <v>0</v>
      </c>
      <c r="W50" s="158">
        <v>0</v>
      </c>
      <c r="Y50" s="200">
        <v>0</v>
      </c>
      <c r="Z50" s="158">
        <v>0</v>
      </c>
      <c r="AA50" s="158">
        <v>0</v>
      </c>
      <c r="AC50" s="200">
        <v>0</v>
      </c>
      <c r="AD50" s="158">
        <v>0</v>
      </c>
      <c r="AE50" s="158">
        <v>0</v>
      </c>
      <c r="AG50" s="200">
        <v>0</v>
      </c>
      <c r="AH50" s="158">
        <v>0</v>
      </c>
      <c r="AI50" s="158">
        <v>0</v>
      </c>
      <c r="AK50" s="200">
        <v>0</v>
      </c>
      <c r="AL50" s="158">
        <v>0</v>
      </c>
      <c r="AM50" s="158">
        <v>0</v>
      </c>
      <c r="AO50" s="200">
        <v>0</v>
      </c>
      <c r="AP50" s="158">
        <v>0</v>
      </c>
      <c r="AQ50" s="158">
        <v>0</v>
      </c>
      <c r="AS50" s="200">
        <v>0</v>
      </c>
      <c r="AT50" s="158">
        <v>0</v>
      </c>
      <c r="AU50" s="158">
        <v>0</v>
      </c>
    </row>
    <row r="51" spans="2:47" ht="23.25" customHeight="1" x14ac:dyDescent="0.25">
      <c r="B51" s="139">
        <v>5500</v>
      </c>
      <c r="C51" s="145" t="s">
        <v>103</v>
      </c>
      <c r="D51" s="141"/>
      <c r="E51" s="204">
        <f>SUM(E52:E57)</f>
        <v>0</v>
      </c>
      <c r="F51" s="149">
        <f>SUM(F52:F57)</f>
        <v>0</v>
      </c>
      <c r="G51" s="149">
        <f>SUM(G52:G57)</f>
        <v>0</v>
      </c>
      <c r="I51" s="204">
        <f t="shared" ref="I51:K51" si="88">SUM(I52:I57)</f>
        <v>0</v>
      </c>
      <c r="J51" s="149">
        <f t="shared" si="88"/>
        <v>0</v>
      </c>
      <c r="K51" s="149">
        <f t="shared" si="88"/>
        <v>0</v>
      </c>
      <c r="M51" s="204">
        <f t="shared" ref="M51:O51" si="89">SUM(M52:M57)</f>
        <v>0</v>
      </c>
      <c r="N51" s="149">
        <f t="shared" si="89"/>
        <v>0</v>
      </c>
      <c r="O51" s="149">
        <f t="shared" si="89"/>
        <v>0</v>
      </c>
      <c r="Q51" s="204">
        <f t="shared" ref="Q51:S51" si="90">SUM(Q52:Q57)</f>
        <v>0</v>
      </c>
      <c r="R51" s="149">
        <f t="shared" si="90"/>
        <v>0</v>
      </c>
      <c r="S51" s="149">
        <f t="shared" si="90"/>
        <v>0</v>
      </c>
      <c r="U51" s="204">
        <f t="shared" ref="U51:W51" si="91">SUM(U52:U57)</f>
        <v>0</v>
      </c>
      <c r="V51" s="149">
        <f t="shared" si="91"/>
        <v>0</v>
      </c>
      <c r="W51" s="149">
        <f t="shared" si="91"/>
        <v>0</v>
      </c>
      <c r="Y51" s="204">
        <f t="shared" ref="Y51:AA51" si="92">SUM(Y52:Y57)</f>
        <v>0</v>
      </c>
      <c r="Z51" s="149">
        <f t="shared" si="92"/>
        <v>0</v>
      </c>
      <c r="AA51" s="149">
        <f t="shared" si="92"/>
        <v>0</v>
      </c>
      <c r="AC51" s="204">
        <f t="shared" ref="AC51:AE51" si="93">SUM(AC52:AC57)</f>
        <v>0</v>
      </c>
      <c r="AD51" s="149">
        <f t="shared" si="93"/>
        <v>0</v>
      </c>
      <c r="AE51" s="149">
        <f t="shared" si="93"/>
        <v>0</v>
      </c>
      <c r="AG51" s="204">
        <f t="shared" ref="AG51:AI51" si="94">SUM(AG52:AG57)</f>
        <v>0</v>
      </c>
      <c r="AH51" s="149">
        <f t="shared" si="94"/>
        <v>0</v>
      </c>
      <c r="AI51" s="149">
        <f t="shared" si="94"/>
        <v>0</v>
      </c>
      <c r="AK51" s="204">
        <f t="shared" ref="AK51:AM51" si="95">SUM(AK52:AK57)</f>
        <v>0</v>
      </c>
      <c r="AL51" s="149">
        <f t="shared" si="95"/>
        <v>0</v>
      </c>
      <c r="AM51" s="149">
        <f t="shared" si="95"/>
        <v>0</v>
      </c>
      <c r="AO51" s="204">
        <f t="shared" ref="AO51:AQ51" si="96">SUM(AO52:AO57)</f>
        <v>0</v>
      </c>
      <c r="AP51" s="149">
        <f t="shared" si="96"/>
        <v>0</v>
      </c>
      <c r="AQ51" s="149">
        <f t="shared" si="96"/>
        <v>0</v>
      </c>
      <c r="AS51" s="204">
        <f t="shared" ref="AS51:AU51" si="97">SUM(AS52:AS57)</f>
        <v>0</v>
      </c>
      <c r="AT51" s="149">
        <f t="shared" si="97"/>
        <v>0</v>
      </c>
      <c r="AU51" s="149">
        <f t="shared" si="97"/>
        <v>0</v>
      </c>
    </row>
    <row r="52" spans="2:47" ht="23.25" customHeight="1" x14ac:dyDescent="0.25">
      <c r="B52" s="139">
        <v>5510</v>
      </c>
      <c r="C52" s="154"/>
      <c r="D52" s="155" t="s">
        <v>104</v>
      </c>
      <c r="E52" s="200">
        <f t="shared" ref="E52:G57" si="98">+I52+M52+Q52+U52+Y52+AC52+AG52+AK52+AO52+AS52</f>
        <v>0</v>
      </c>
      <c r="F52" s="158">
        <f t="shared" si="98"/>
        <v>0</v>
      </c>
      <c r="G52" s="158">
        <f t="shared" si="98"/>
        <v>0</v>
      </c>
      <c r="I52" s="200">
        <v>0</v>
      </c>
      <c r="J52" s="158">
        <v>0</v>
      </c>
      <c r="K52" s="158">
        <v>0</v>
      </c>
      <c r="M52" s="200">
        <v>0</v>
      </c>
      <c r="N52" s="158">
        <v>0</v>
      </c>
      <c r="O52" s="158">
        <v>0</v>
      </c>
      <c r="Q52" s="200">
        <v>0</v>
      </c>
      <c r="R52" s="158">
        <v>0</v>
      </c>
      <c r="S52" s="158">
        <v>0</v>
      </c>
      <c r="U52" s="200">
        <v>0</v>
      </c>
      <c r="V52" s="158">
        <v>0</v>
      </c>
      <c r="W52" s="158">
        <v>0</v>
      </c>
      <c r="Y52" s="200">
        <v>0</v>
      </c>
      <c r="Z52" s="158">
        <v>0</v>
      </c>
      <c r="AA52" s="158">
        <v>0</v>
      </c>
      <c r="AC52" s="200">
        <v>0</v>
      </c>
      <c r="AD52" s="158">
        <v>0</v>
      </c>
      <c r="AE52" s="158">
        <v>0</v>
      </c>
      <c r="AG52" s="200">
        <v>0</v>
      </c>
      <c r="AH52" s="158">
        <v>0</v>
      </c>
      <c r="AI52" s="158">
        <v>0</v>
      </c>
      <c r="AK52" s="200">
        <v>0</v>
      </c>
      <c r="AL52" s="158">
        <v>0</v>
      </c>
      <c r="AM52" s="158">
        <v>0</v>
      </c>
      <c r="AO52" s="200">
        <v>0</v>
      </c>
      <c r="AP52" s="158">
        <v>0</v>
      </c>
      <c r="AQ52" s="158">
        <v>0</v>
      </c>
      <c r="AS52" s="200">
        <v>0</v>
      </c>
      <c r="AT52" s="158">
        <v>0</v>
      </c>
      <c r="AU52" s="158">
        <v>0</v>
      </c>
    </row>
    <row r="53" spans="2:47" ht="23.25" customHeight="1" x14ac:dyDescent="0.25">
      <c r="B53" s="139">
        <v>5520</v>
      </c>
      <c r="C53" s="154"/>
      <c r="D53" s="155" t="s">
        <v>105</v>
      </c>
      <c r="E53" s="200">
        <f t="shared" si="98"/>
        <v>0</v>
      </c>
      <c r="F53" s="158">
        <f t="shared" si="98"/>
        <v>0</v>
      </c>
      <c r="G53" s="158">
        <f t="shared" si="98"/>
        <v>0</v>
      </c>
      <c r="I53" s="200">
        <v>0</v>
      </c>
      <c r="J53" s="158">
        <v>0</v>
      </c>
      <c r="K53" s="158">
        <v>0</v>
      </c>
      <c r="M53" s="200">
        <v>0</v>
      </c>
      <c r="N53" s="158">
        <v>0</v>
      </c>
      <c r="O53" s="158">
        <v>0</v>
      </c>
      <c r="Q53" s="200">
        <v>0</v>
      </c>
      <c r="R53" s="158">
        <v>0</v>
      </c>
      <c r="S53" s="158">
        <v>0</v>
      </c>
      <c r="U53" s="200">
        <v>0</v>
      </c>
      <c r="V53" s="158">
        <v>0</v>
      </c>
      <c r="W53" s="158">
        <v>0</v>
      </c>
      <c r="Y53" s="200">
        <v>0</v>
      </c>
      <c r="Z53" s="158">
        <v>0</v>
      </c>
      <c r="AA53" s="158">
        <v>0</v>
      </c>
      <c r="AC53" s="200">
        <v>0</v>
      </c>
      <c r="AD53" s="158">
        <v>0</v>
      </c>
      <c r="AE53" s="158">
        <v>0</v>
      </c>
      <c r="AG53" s="200">
        <v>0</v>
      </c>
      <c r="AH53" s="158">
        <v>0</v>
      </c>
      <c r="AI53" s="158">
        <v>0</v>
      </c>
      <c r="AK53" s="200">
        <v>0</v>
      </c>
      <c r="AL53" s="158">
        <v>0</v>
      </c>
      <c r="AM53" s="158">
        <v>0</v>
      </c>
      <c r="AO53" s="200">
        <v>0</v>
      </c>
      <c r="AP53" s="158">
        <v>0</v>
      </c>
      <c r="AQ53" s="158">
        <v>0</v>
      </c>
      <c r="AS53" s="200">
        <v>0</v>
      </c>
      <c r="AT53" s="158">
        <v>0</v>
      </c>
      <c r="AU53" s="158">
        <v>0</v>
      </c>
    </row>
    <row r="54" spans="2:47" ht="23.25" customHeight="1" x14ac:dyDescent="0.25">
      <c r="B54" s="139">
        <v>5530</v>
      </c>
      <c r="C54" s="154"/>
      <c r="D54" s="155" t="s">
        <v>106</v>
      </c>
      <c r="E54" s="200">
        <f t="shared" si="98"/>
        <v>0</v>
      </c>
      <c r="F54" s="158">
        <f t="shared" si="98"/>
        <v>0</v>
      </c>
      <c r="G54" s="158">
        <f t="shared" si="98"/>
        <v>0</v>
      </c>
      <c r="I54" s="200">
        <v>0</v>
      </c>
      <c r="J54" s="158">
        <v>0</v>
      </c>
      <c r="K54" s="158">
        <v>0</v>
      </c>
      <c r="M54" s="200">
        <v>0</v>
      </c>
      <c r="N54" s="158">
        <v>0</v>
      </c>
      <c r="O54" s="158">
        <v>0</v>
      </c>
      <c r="Q54" s="200">
        <v>0</v>
      </c>
      <c r="R54" s="158">
        <v>0</v>
      </c>
      <c r="S54" s="158">
        <v>0</v>
      </c>
      <c r="U54" s="200">
        <v>0</v>
      </c>
      <c r="V54" s="158">
        <v>0</v>
      </c>
      <c r="W54" s="158">
        <v>0</v>
      </c>
      <c r="Y54" s="200">
        <v>0</v>
      </c>
      <c r="Z54" s="158">
        <v>0</v>
      </c>
      <c r="AA54" s="158">
        <v>0</v>
      </c>
      <c r="AC54" s="200">
        <v>0</v>
      </c>
      <c r="AD54" s="158">
        <v>0</v>
      </c>
      <c r="AE54" s="158">
        <v>0</v>
      </c>
      <c r="AG54" s="200">
        <v>0</v>
      </c>
      <c r="AH54" s="158">
        <v>0</v>
      </c>
      <c r="AI54" s="158">
        <v>0</v>
      </c>
      <c r="AK54" s="200">
        <v>0</v>
      </c>
      <c r="AL54" s="158">
        <v>0</v>
      </c>
      <c r="AM54" s="158">
        <v>0</v>
      </c>
      <c r="AO54" s="200">
        <v>0</v>
      </c>
      <c r="AP54" s="158">
        <v>0</v>
      </c>
      <c r="AQ54" s="158">
        <v>0</v>
      </c>
      <c r="AS54" s="200">
        <v>0</v>
      </c>
      <c r="AT54" s="158">
        <v>0</v>
      </c>
      <c r="AU54" s="158">
        <v>0</v>
      </c>
    </row>
    <row r="55" spans="2:47" ht="23.25" customHeight="1" x14ac:dyDescent="0.25">
      <c r="B55" s="139">
        <v>5540</v>
      </c>
      <c r="C55" s="154"/>
      <c r="D55" s="155" t="s">
        <v>175</v>
      </c>
      <c r="E55" s="200">
        <f t="shared" si="98"/>
        <v>0</v>
      </c>
      <c r="F55" s="158">
        <f t="shared" si="98"/>
        <v>0</v>
      </c>
      <c r="G55" s="158">
        <f t="shared" si="98"/>
        <v>0</v>
      </c>
      <c r="I55" s="200">
        <v>0</v>
      </c>
      <c r="J55" s="158">
        <v>0</v>
      </c>
      <c r="K55" s="158">
        <v>0</v>
      </c>
      <c r="M55" s="200">
        <v>0</v>
      </c>
      <c r="N55" s="158">
        <v>0</v>
      </c>
      <c r="O55" s="158">
        <v>0</v>
      </c>
      <c r="Q55" s="200">
        <v>0</v>
      </c>
      <c r="R55" s="158">
        <v>0</v>
      </c>
      <c r="S55" s="158">
        <v>0</v>
      </c>
      <c r="U55" s="200">
        <v>0</v>
      </c>
      <c r="V55" s="158">
        <v>0</v>
      </c>
      <c r="W55" s="158">
        <v>0</v>
      </c>
      <c r="Y55" s="200">
        <v>0</v>
      </c>
      <c r="Z55" s="158">
        <v>0</v>
      </c>
      <c r="AA55" s="158">
        <v>0</v>
      </c>
      <c r="AC55" s="200">
        <v>0</v>
      </c>
      <c r="AD55" s="158">
        <v>0</v>
      </c>
      <c r="AE55" s="158">
        <v>0</v>
      </c>
      <c r="AG55" s="200">
        <v>0</v>
      </c>
      <c r="AH55" s="158">
        <v>0</v>
      </c>
      <c r="AI55" s="158">
        <v>0</v>
      </c>
      <c r="AK55" s="200">
        <v>0</v>
      </c>
      <c r="AL55" s="158">
        <v>0</v>
      </c>
      <c r="AM55" s="158">
        <v>0</v>
      </c>
      <c r="AO55" s="200">
        <v>0</v>
      </c>
      <c r="AP55" s="158">
        <v>0</v>
      </c>
      <c r="AQ55" s="158">
        <v>0</v>
      </c>
      <c r="AS55" s="200">
        <v>0</v>
      </c>
      <c r="AT55" s="158">
        <v>0</v>
      </c>
      <c r="AU55" s="158">
        <v>0</v>
      </c>
    </row>
    <row r="56" spans="2:47" ht="23.25" customHeight="1" x14ac:dyDescent="0.25">
      <c r="B56" s="139">
        <v>5550</v>
      </c>
      <c r="C56" s="154"/>
      <c r="D56" s="155" t="s">
        <v>108</v>
      </c>
      <c r="E56" s="200">
        <f t="shared" si="98"/>
        <v>0</v>
      </c>
      <c r="F56" s="158">
        <f t="shared" si="98"/>
        <v>0</v>
      </c>
      <c r="G56" s="158">
        <f t="shared" si="98"/>
        <v>0</v>
      </c>
      <c r="I56" s="200">
        <v>0</v>
      </c>
      <c r="J56" s="158">
        <v>0</v>
      </c>
      <c r="K56" s="158">
        <v>0</v>
      </c>
      <c r="M56" s="200">
        <v>0</v>
      </c>
      <c r="N56" s="158">
        <v>0</v>
      </c>
      <c r="O56" s="158">
        <v>0</v>
      </c>
      <c r="Q56" s="200">
        <v>0</v>
      </c>
      <c r="R56" s="158">
        <v>0</v>
      </c>
      <c r="S56" s="158">
        <v>0</v>
      </c>
      <c r="U56" s="200">
        <v>0</v>
      </c>
      <c r="V56" s="158">
        <v>0</v>
      </c>
      <c r="W56" s="158">
        <v>0</v>
      </c>
      <c r="Y56" s="200">
        <v>0</v>
      </c>
      <c r="Z56" s="158">
        <v>0</v>
      </c>
      <c r="AA56" s="158">
        <v>0</v>
      </c>
      <c r="AC56" s="200">
        <v>0</v>
      </c>
      <c r="AD56" s="158">
        <v>0</v>
      </c>
      <c r="AE56" s="158">
        <v>0</v>
      </c>
      <c r="AG56" s="200">
        <v>0</v>
      </c>
      <c r="AH56" s="158">
        <v>0</v>
      </c>
      <c r="AI56" s="158">
        <v>0</v>
      </c>
      <c r="AK56" s="200">
        <v>0</v>
      </c>
      <c r="AL56" s="158">
        <v>0</v>
      </c>
      <c r="AM56" s="158">
        <v>0</v>
      </c>
      <c r="AO56" s="200">
        <v>0</v>
      </c>
      <c r="AP56" s="158">
        <v>0</v>
      </c>
      <c r="AQ56" s="158">
        <v>0</v>
      </c>
      <c r="AS56" s="200">
        <v>0</v>
      </c>
      <c r="AT56" s="158">
        <v>0</v>
      </c>
      <c r="AU56" s="158">
        <v>0</v>
      </c>
    </row>
    <row r="57" spans="2:47" ht="23.25" customHeight="1" x14ac:dyDescent="0.25">
      <c r="B57" s="139">
        <v>5590</v>
      </c>
      <c r="C57" s="154"/>
      <c r="D57" s="155" t="s">
        <v>109</v>
      </c>
      <c r="E57" s="200">
        <f t="shared" si="98"/>
        <v>0</v>
      </c>
      <c r="F57" s="158">
        <f t="shared" si="98"/>
        <v>0</v>
      </c>
      <c r="G57" s="158">
        <f t="shared" si="98"/>
        <v>0</v>
      </c>
      <c r="I57" s="200">
        <v>0</v>
      </c>
      <c r="J57" s="158">
        <v>0</v>
      </c>
      <c r="K57" s="158">
        <v>0</v>
      </c>
      <c r="M57" s="200">
        <v>0</v>
      </c>
      <c r="N57" s="158">
        <v>0</v>
      </c>
      <c r="O57" s="158">
        <v>0</v>
      </c>
      <c r="Q57" s="200">
        <v>0</v>
      </c>
      <c r="R57" s="158">
        <v>0</v>
      </c>
      <c r="S57" s="158">
        <v>0</v>
      </c>
      <c r="U57" s="200">
        <v>0</v>
      </c>
      <c r="V57" s="158">
        <v>0</v>
      </c>
      <c r="W57" s="158">
        <v>0</v>
      </c>
      <c r="Y57" s="200">
        <v>0</v>
      </c>
      <c r="Z57" s="158">
        <v>0</v>
      </c>
      <c r="AA57" s="158">
        <v>0</v>
      </c>
      <c r="AC57" s="200">
        <v>0</v>
      </c>
      <c r="AD57" s="158">
        <v>0</v>
      </c>
      <c r="AE57" s="158">
        <v>0</v>
      </c>
      <c r="AG57" s="200">
        <v>0</v>
      </c>
      <c r="AH57" s="158">
        <v>0</v>
      </c>
      <c r="AI57" s="158">
        <v>0</v>
      </c>
      <c r="AK57" s="200">
        <v>0</v>
      </c>
      <c r="AL57" s="158">
        <v>0</v>
      </c>
      <c r="AM57" s="158">
        <v>0</v>
      </c>
      <c r="AO57" s="200">
        <v>0</v>
      </c>
      <c r="AP57" s="158">
        <v>0</v>
      </c>
      <c r="AQ57" s="158">
        <v>0</v>
      </c>
      <c r="AS57" s="200">
        <v>0</v>
      </c>
      <c r="AT57" s="158">
        <v>0</v>
      </c>
      <c r="AU57" s="158">
        <v>0</v>
      </c>
    </row>
    <row r="58" spans="2:47" ht="23.25" customHeight="1" x14ac:dyDescent="0.25">
      <c r="B58" s="139">
        <v>5600</v>
      </c>
      <c r="C58" s="145" t="s">
        <v>110</v>
      </c>
      <c r="D58" s="141"/>
      <c r="E58" s="204">
        <f>SUM(E59)</f>
        <v>0</v>
      </c>
      <c r="F58" s="149">
        <f>SUM(F59)</f>
        <v>0</v>
      </c>
      <c r="G58" s="149">
        <f>SUM(G59)</f>
        <v>0</v>
      </c>
      <c r="I58" s="204">
        <f t="shared" ref="I58:AU58" si="99">SUM(I59)</f>
        <v>0</v>
      </c>
      <c r="J58" s="149">
        <f t="shared" si="99"/>
        <v>0</v>
      </c>
      <c r="K58" s="149">
        <f t="shared" si="99"/>
        <v>0</v>
      </c>
      <c r="M58" s="204">
        <f t="shared" si="99"/>
        <v>0</v>
      </c>
      <c r="N58" s="149">
        <f t="shared" si="99"/>
        <v>0</v>
      </c>
      <c r="O58" s="149">
        <f t="shared" si="99"/>
        <v>0</v>
      </c>
      <c r="Q58" s="204">
        <f t="shared" si="99"/>
        <v>0</v>
      </c>
      <c r="R58" s="149">
        <f t="shared" si="99"/>
        <v>0</v>
      </c>
      <c r="S58" s="149">
        <f t="shared" si="99"/>
        <v>0</v>
      </c>
      <c r="U58" s="204">
        <f t="shared" si="99"/>
        <v>0</v>
      </c>
      <c r="V58" s="149">
        <f t="shared" si="99"/>
        <v>0</v>
      </c>
      <c r="W58" s="149">
        <f t="shared" si="99"/>
        <v>0</v>
      </c>
      <c r="Y58" s="204">
        <f t="shared" si="99"/>
        <v>0</v>
      </c>
      <c r="Z58" s="149">
        <f t="shared" si="99"/>
        <v>0</v>
      </c>
      <c r="AA58" s="149">
        <f t="shared" si="99"/>
        <v>0</v>
      </c>
      <c r="AC58" s="204">
        <f t="shared" si="99"/>
        <v>0</v>
      </c>
      <c r="AD58" s="149">
        <f t="shared" si="99"/>
        <v>0</v>
      </c>
      <c r="AE58" s="149">
        <f t="shared" si="99"/>
        <v>0</v>
      </c>
      <c r="AG58" s="204">
        <f t="shared" si="99"/>
        <v>0</v>
      </c>
      <c r="AH58" s="149">
        <f t="shared" si="99"/>
        <v>0</v>
      </c>
      <c r="AI58" s="149">
        <f t="shared" si="99"/>
        <v>0</v>
      </c>
      <c r="AK58" s="204">
        <f t="shared" si="99"/>
        <v>0</v>
      </c>
      <c r="AL58" s="149">
        <f t="shared" si="99"/>
        <v>0</v>
      </c>
      <c r="AM58" s="149">
        <f t="shared" si="99"/>
        <v>0</v>
      </c>
      <c r="AO58" s="204">
        <f t="shared" si="99"/>
        <v>0</v>
      </c>
      <c r="AP58" s="149">
        <f t="shared" si="99"/>
        <v>0</v>
      </c>
      <c r="AQ58" s="149">
        <f t="shared" si="99"/>
        <v>0</v>
      </c>
      <c r="AS58" s="204">
        <f t="shared" si="99"/>
        <v>0</v>
      </c>
      <c r="AT58" s="149">
        <f t="shared" si="99"/>
        <v>0</v>
      </c>
      <c r="AU58" s="149">
        <f t="shared" si="99"/>
        <v>0</v>
      </c>
    </row>
    <row r="59" spans="2:47" ht="23.25" customHeight="1" x14ac:dyDescent="0.25">
      <c r="B59" s="139">
        <v>5610</v>
      </c>
      <c r="C59" s="154"/>
      <c r="D59" s="155" t="s">
        <v>111</v>
      </c>
      <c r="E59" s="200">
        <f t="shared" ref="E59:G59" si="100">+I59+M59+Q59+U59+Y59+AC59+AG59+AK59+AO59+AS59</f>
        <v>0</v>
      </c>
      <c r="F59" s="158">
        <f t="shared" si="100"/>
        <v>0</v>
      </c>
      <c r="G59" s="158">
        <f t="shared" si="100"/>
        <v>0</v>
      </c>
      <c r="I59" s="200">
        <v>0</v>
      </c>
      <c r="J59" s="158">
        <v>0</v>
      </c>
      <c r="K59" s="158">
        <v>0</v>
      </c>
      <c r="M59" s="200">
        <v>0</v>
      </c>
      <c r="N59" s="158">
        <v>0</v>
      </c>
      <c r="O59" s="158">
        <v>0</v>
      </c>
      <c r="Q59" s="200">
        <v>0</v>
      </c>
      <c r="R59" s="158">
        <v>0</v>
      </c>
      <c r="S59" s="158">
        <v>0</v>
      </c>
      <c r="U59" s="200">
        <v>0</v>
      </c>
      <c r="V59" s="158">
        <v>0</v>
      </c>
      <c r="W59" s="158">
        <v>0</v>
      </c>
      <c r="Y59" s="200">
        <v>0</v>
      </c>
      <c r="Z59" s="158">
        <v>0</v>
      </c>
      <c r="AA59" s="158">
        <v>0</v>
      </c>
      <c r="AC59" s="200">
        <v>0</v>
      </c>
      <c r="AD59" s="158">
        <v>0</v>
      </c>
      <c r="AE59" s="158">
        <v>0</v>
      </c>
      <c r="AG59" s="200">
        <v>0</v>
      </c>
      <c r="AH59" s="158">
        <v>0</v>
      </c>
      <c r="AI59" s="158">
        <v>0</v>
      </c>
      <c r="AK59" s="200">
        <v>0</v>
      </c>
      <c r="AL59" s="158">
        <v>0</v>
      </c>
      <c r="AM59" s="158">
        <v>0</v>
      </c>
      <c r="AO59" s="200">
        <v>0</v>
      </c>
      <c r="AP59" s="158">
        <v>0</v>
      </c>
      <c r="AQ59" s="158">
        <v>0</v>
      </c>
      <c r="AS59" s="200">
        <v>0</v>
      </c>
      <c r="AT59" s="158">
        <v>0</v>
      </c>
      <c r="AU59" s="158">
        <v>0</v>
      </c>
    </row>
    <row r="60" spans="2:47" ht="23.25" customHeight="1" x14ac:dyDescent="0.25">
      <c r="B60" s="139"/>
      <c r="C60" s="174"/>
      <c r="D60" s="175"/>
      <c r="E60" s="203"/>
      <c r="F60" s="176"/>
      <c r="G60" s="176"/>
      <c r="I60" s="203"/>
      <c r="J60" s="176"/>
      <c r="K60" s="176"/>
      <c r="M60" s="203"/>
      <c r="N60" s="176"/>
      <c r="O60" s="176"/>
      <c r="Q60" s="203"/>
      <c r="R60" s="176"/>
      <c r="S60" s="176"/>
      <c r="U60" s="203"/>
      <c r="V60" s="176"/>
      <c r="W60" s="176"/>
      <c r="Y60" s="203"/>
      <c r="Z60" s="176"/>
      <c r="AA60" s="176"/>
      <c r="AC60" s="203"/>
      <c r="AD60" s="176"/>
      <c r="AE60" s="176"/>
      <c r="AG60" s="203"/>
      <c r="AH60" s="176"/>
      <c r="AI60" s="176"/>
      <c r="AK60" s="203"/>
      <c r="AL60" s="176"/>
      <c r="AM60" s="176"/>
      <c r="AO60" s="203"/>
      <c r="AP60" s="176"/>
      <c r="AQ60" s="176"/>
      <c r="AS60" s="203"/>
      <c r="AT60" s="176"/>
      <c r="AU60" s="176"/>
    </row>
    <row r="61" spans="2:47" ht="23.25" customHeight="1" x14ac:dyDescent="0.25">
      <c r="B61" s="139">
        <v>5000</v>
      </c>
      <c r="C61" s="165" t="s">
        <v>112</v>
      </c>
      <c r="D61" s="166"/>
      <c r="E61" s="377">
        <f>+E27+E31+E41+E45+E51+E58</f>
        <v>0</v>
      </c>
      <c r="F61" s="179">
        <f>+F27+F31+F41+F45+F51+F58</f>
        <v>0</v>
      </c>
      <c r="G61" s="179">
        <f>+G27+G31+G41+G45+G51+G58</f>
        <v>0</v>
      </c>
      <c r="I61" s="377">
        <f t="shared" ref="I61:K61" si="101">+I27+I31+I41+I45+I51+I58</f>
        <v>0</v>
      </c>
      <c r="J61" s="179">
        <f t="shared" si="101"/>
        <v>0</v>
      </c>
      <c r="K61" s="179">
        <f t="shared" si="101"/>
        <v>0</v>
      </c>
      <c r="M61" s="377">
        <f t="shared" ref="M61:O61" si="102">+M27+M31+M41+M45+M51+M58</f>
        <v>0</v>
      </c>
      <c r="N61" s="179">
        <f t="shared" si="102"/>
        <v>0</v>
      </c>
      <c r="O61" s="179">
        <f t="shared" si="102"/>
        <v>0</v>
      </c>
      <c r="Q61" s="377">
        <f t="shared" ref="Q61:S61" si="103">+Q27+Q31+Q41+Q45+Q51+Q58</f>
        <v>0</v>
      </c>
      <c r="R61" s="179">
        <f t="shared" si="103"/>
        <v>0</v>
      </c>
      <c r="S61" s="179">
        <f t="shared" si="103"/>
        <v>0</v>
      </c>
      <c r="U61" s="377">
        <f t="shared" ref="U61:W61" si="104">+U27+U31+U41+U45+U51+U58</f>
        <v>0</v>
      </c>
      <c r="V61" s="179">
        <f t="shared" si="104"/>
        <v>0</v>
      </c>
      <c r="W61" s="179">
        <f t="shared" si="104"/>
        <v>0</v>
      </c>
      <c r="Y61" s="377">
        <f t="shared" ref="Y61:AA61" si="105">+Y27+Y31+Y41+Y45+Y51+Y58</f>
        <v>0</v>
      </c>
      <c r="Z61" s="179">
        <f t="shared" si="105"/>
        <v>0</v>
      </c>
      <c r="AA61" s="179">
        <f t="shared" si="105"/>
        <v>0</v>
      </c>
      <c r="AC61" s="377">
        <f t="shared" ref="AC61:AE61" si="106">+AC27+AC31+AC41+AC45+AC51+AC58</f>
        <v>0</v>
      </c>
      <c r="AD61" s="179">
        <f t="shared" si="106"/>
        <v>0</v>
      </c>
      <c r="AE61" s="179">
        <f t="shared" si="106"/>
        <v>0</v>
      </c>
      <c r="AG61" s="377">
        <f t="shared" ref="AG61:AI61" si="107">+AG27+AG31+AG41+AG45+AG51+AG58</f>
        <v>0</v>
      </c>
      <c r="AH61" s="179">
        <f t="shared" si="107"/>
        <v>0</v>
      </c>
      <c r="AI61" s="179">
        <f t="shared" si="107"/>
        <v>0</v>
      </c>
      <c r="AK61" s="377">
        <f t="shared" ref="AK61:AM61" si="108">+AK27+AK31+AK41+AK45+AK51+AK58</f>
        <v>0</v>
      </c>
      <c r="AL61" s="179">
        <f t="shared" si="108"/>
        <v>0</v>
      </c>
      <c r="AM61" s="179">
        <f t="shared" si="108"/>
        <v>0</v>
      </c>
      <c r="AO61" s="377">
        <f t="shared" ref="AO61:AQ61" si="109">+AO27+AO31+AO41+AO45+AO51+AO58</f>
        <v>0</v>
      </c>
      <c r="AP61" s="179">
        <f t="shared" si="109"/>
        <v>0</v>
      </c>
      <c r="AQ61" s="179">
        <f t="shared" si="109"/>
        <v>0</v>
      </c>
      <c r="AS61" s="377">
        <f t="shared" ref="AS61:AU61" si="110">+AS27+AS31+AS41+AS45+AS51+AS58</f>
        <v>0</v>
      </c>
      <c r="AT61" s="179">
        <f t="shared" si="110"/>
        <v>0</v>
      </c>
      <c r="AU61" s="179">
        <f t="shared" si="110"/>
        <v>0</v>
      </c>
    </row>
    <row r="62" spans="2:47" ht="23.25" customHeight="1" x14ac:dyDescent="0.25">
      <c r="B62" s="139"/>
      <c r="C62" s="174"/>
      <c r="D62" s="166"/>
      <c r="E62" s="203"/>
      <c r="F62" s="176"/>
      <c r="G62" s="176"/>
      <c r="I62" s="203"/>
      <c r="J62" s="176"/>
      <c r="K62" s="176"/>
      <c r="M62" s="203"/>
      <c r="N62" s="176"/>
      <c r="O62" s="176"/>
      <c r="Q62" s="203"/>
      <c r="R62" s="176"/>
      <c r="S62" s="176"/>
      <c r="U62" s="203"/>
      <c r="V62" s="176"/>
      <c r="W62" s="176"/>
      <c r="Y62" s="203"/>
      <c r="Z62" s="176"/>
      <c r="AA62" s="176"/>
      <c r="AC62" s="203"/>
      <c r="AD62" s="176"/>
      <c r="AE62" s="176"/>
      <c r="AG62" s="203"/>
      <c r="AH62" s="176"/>
      <c r="AI62" s="176"/>
      <c r="AK62" s="203"/>
      <c r="AL62" s="176"/>
      <c r="AM62" s="176"/>
      <c r="AO62" s="203"/>
      <c r="AP62" s="176"/>
      <c r="AQ62" s="176"/>
      <c r="AS62" s="203"/>
      <c r="AT62" s="176"/>
      <c r="AU62" s="176"/>
    </row>
    <row r="63" spans="2:47" ht="23.25" customHeight="1" x14ac:dyDescent="0.25">
      <c r="B63" s="139">
        <v>3210</v>
      </c>
      <c r="C63" s="140" t="s">
        <v>113</v>
      </c>
      <c r="D63" s="141"/>
      <c r="E63" s="204">
        <f>+E24-E61</f>
        <v>0</v>
      </c>
      <c r="F63" s="149">
        <f>+F24-F61</f>
        <v>0</v>
      </c>
      <c r="G63" s="149">
        <f>+G24-G61</f>
        <v>0</v>
      </c>
      <c r="I63" s="204">
        <f t="shared" ref="I63:K63" si="111">+I24-I61</f>
        <v>0</v>
      </c>
      <c r="J63" s="149">
        <f t="shared" si="111"/>
        <v>0</v>
      </c>
      <c r="K63" s="149">
        <f t="shared" si="111"/>
        <v>0</v>
      </c>
      <c r="M63" s="204">
        <f t="shared" ref="M63:O63" si="112">+M24-M61</f>
        <v>0</v>
      </c>
      <c r="N63" s="149">
        <f t="shared" si="112"/>
        <v>0</v>
      </c>
      <c r="O63" s="149">
        <f t="shared" si="112"/>
        <v>0</v>
      </c>
      <c r="Q63" s="204">
        <f t="shared" ref="Q63:S63" si="113">+Q24-Q61</f>
        <v>0</v>
      </c>
      <c r="R63" s="149">
        <f t="shared" si="113"/>
        <v>0</v>
      </c>
      <c r="S63" s="149">
        <f t="shared" si="113"/>
        <v>0</v>
      </c>
      <c r="U63" s="204">
        <f t="shared" ref="U63:W63" si="114">+U24-U61</f>
        <v>0</v>
      </c>
      <c r="V63" s="149">
        <f t="shared" si="114"/>
        <v>0</v>
      </c>
      <c r="W63" s="149">
        <f t="shared" si="114"/>
        <v>0</v>
      </c>
      <c r="Y63" s="204">
        <f t="shared" ref="Y63:AA63" si="115">+Y24-Y61</f>
        <v>0</v>
      </c>
      <c r="Z63" s="149">
        <f t="shared" si="115"/>
        <v>0</v>
      </c>
      <c r="AA63" s="149">
        <f t="shared" si="115"/>
        <v>0</v>
      </c>
      <c r="AC63" s="204">
        <f t="shared" ref="AC63:AE63" si="116">+AC24-AC61</f>
        <v>0</v>
      </c>
      <c r="AD63" s="149">
        <f t="shared" si="116"/>
        <v>0</v>
      </c>
      <c r="AE63" s="149">
        <f t="shared" si="116"/>
        <v>0</v>
      </c>
      <c r="AG63" s="204">
        <f t="shared" ref="AG63:AI63" si="117">+AG24-AG61</f>
        <v>0</v>
      </c>
      <c r="AH63" s="149">
        <f t="shared" si="117"/>
        <v>0</v>
      </c>
      <c r="AI63" s="149">
        <f t="shared" si="117"/>
        <v>0</v>
      </c>
      <c r="AK63" s="204">
        <f t="shared" ref="AK63:AM63" si="118">+AK24-AK61</f>
        <v>0</v>
      </c>
      <c r="AL63" s="149">
        <f t="shared" si="118"/>
        <v>0</v>
      </c>
      <c r="AM63" s="149">
        <f t="shared" si="118"/>
        <v>0</v>
      </c>
      <c r="AO63" s="204">
        <f t="shared" ref="AO63:AQ63" si="119">+AO24-AO61</f>
        <v>0</v>
      </c>
      <c r="AP63" s="149">
        <f t="shared" si="119"/>
        <v>0</v>
      </c>
      <c r="AQ63" s="149">
        <f t="shared" si="119"/>
        <v>0</v>
      </c>
      <c r="AS63" s="204">
        <f t="shared" ref="AS63:AU63" si="120">+AS24-AS61</f>
        <v>0</v>
      </c>
      <c r="AT63" s="149">
        <f t="shared" si="120"/>
        <v>0</v>
      </c>
      <c r="AU63" s="149">
        <f t="shared" si="120"/>
        <v>0</v>
      </c>
    </row>
    <row r="64" spans="2:47" ht="23.25" customHeight="1" x14ac:dyDescent="0.25">
      <c r="B64" s="139"/>
      <c r="C64" s="140"/>
      <c r="D64" s="141"/>
      <c r="E64" s="200"/>
      <c r="F64" s="158"/>
      <c r="G64" s="158"/>
      <c r="I64" s="200"/>
      <c r="J64" s="158"/>
      <c r="K64" s="158"/>
      <c r="M64" s="200"/>
      <c r="N64" s="158"/>
      <c r="O64" s="158"/>
      <c r="Q64" s="200"/>
      <c r="R64" s="158"/>
      <c r="S64" s="158"/>
      <c r="U64" s="200"/>
      <c r="V64" s="158"/>
      <c r="W64" s="158"/>
      <c r="Y64" s="200"/>
      <c r="Z64" s="158"/>
      <c r="AA64" s="158"/>
      <c r="AC64" s="200"/>
      <c r="AD64" s="158"/>
      <c r="AE64" s="158"/>
      <c r="AG64" s="200"/>
      <c r="AH64" s="158"/>
      <c r="AI64" s="158"/>
      <c r="AK64" s="200"/>
      <c r="AL64" s="158"/>
      <c r="AM64" s="158"/>
      <c r="AO64" s="200"/>
      <c r="AP64" s="158"/>
      <c r="AQ64" s="158"/>
      <c r="AS64" s="200"/>
      <c r="AT64" s="158"/>
      <c r="AU64" s="158"/>
    </row>
    <row r="65" spans="2:47" ht="23.25" customHeight="1" x14ac:dyDescent="0.25">
      <c r="B65" s="182"/>
      <c r="C65" s="183"/>
      <c r="D65" s="184"/>
      <c r="E65" s="379"/>
      <c r="F65" s="186"/>
      <c r="G65" s="186"/>
      <c r="I65" s="379"/>
      <c r="J65" s="186"/>
      <c r="K65" s="186"/>
      <c r="M65" s="379"/>
      <c r="N65" s="186"/>
      <c r="O65" s="186"/>
      <c r="Q65" s="379"/>
      <c r="R65" s="186"/>
      <c r="S65" s="186"/>
      <c r="U65" s="379"/>
      <c r="V65" s="186"/>
      <c r="W65" s="186"/>
      <c r="Y65" s="379"/>
      <c r="Z65" s="186"/>
      <c r="AA65" s="186"/>
      <c r="AC65" s="379"/>
      <c r="AD65" s="186"/>
      <c r="AE65" s="186"/>
      <c r="AG65" s="379"/>
      <c r="AH65" s="186"/>
      <c r="AI65" s="186"/>
      <c r="AK65" s="379"/>
      <c r="AL65" s="186"/>
      <c r="AM65" s="186"/>
      <c r="AO65" s="379"/>
      <c r="AP65" s="186"/>
      <c r="AQ65" s="186"/>
      <c r="AS65" s="379"/>
      <c r="AT65" s="186"/>
      <c r="AU65" s="186"/>
    </row>
    <row r="67" spans="2:47" ht="23.25" customHeight="1" x14ac:dyDescent="0.25">
      <c r="B67" s="454" t="str">
        <f>+B1</f>
        <v>3.2.4.0.0 Fideicomisos Financieros Publicos Con Participacion Estatal Mayoritaria Participacion Estatal Mayoritaria</v>
      </c>
      <c r="C67" s="455"/>
      <c r="D67" s="455"/>
      <c r="E67" s="455"/>
      <c r="F67" s="455"/>
      <c r="G67" s="456"/>
    </row>
    <row r="68" spans="2:47" ht="23.25" customHeight="1" x14ac:dyDescent="0.25">
      <c r="B68" s="400" t="s">
        <v>176</v>
      </c>
      <c r="C68" s="401"/>
      <c r="D68" s="401"/>
      <c r="E68" s="401"/>
      <c r="F68" s="401"/>
      <c r="G68" s="402"/>
    </row>
    <row r="69" spans="2:47" ht="23.25" customHeight="1" x14ac:dyDescent="0.25">
      <c r="B69" s="403" t="s">
        <v>178</v>
      </c>
      <c r="C69" s="401"/>
      <c r="D69" s="401"/>
      <c r="E69" s="401"/>
      <c r="F69" s="401"/>
      <c r="G69" s="404"/>
      <c r="I69" s="405" t="str">
        <f t="shared" ref="I69" si="121">+I3</f>
        <v>Descentralizado 1</v>
      </c>
      <c r="J69" s="406"/>
      <c r="K69" s="407"/>
      <c r="M69" s="405" t="str">
        <f t="shared" ref="M69" si="122">+M3</f>
        <v>Descentralizado 2</v>
      </c>
      <c r="N69" s="406"/>
      <c r="O69" s="407"/>
      <c r="Q69" s="405" t="str">
        <f t="shared" ref="Q69" si="123">+Q3</f>
        <v>Descentralizado 3</v>
      </c>
      <c r="R69" s="406"/>
      <c r="S69" s="407"/>
      <c r="U69" s="405" t="str">
        <f t="shared" ref="U69" si="124">+U3</f>
        <v>Descentralizado 4</v>
      </c>
      <c r="V69" s="406"/>
      <c r="W69" s="407"/>
      <c r="Y69" s="405" t="str">
        <f t="shared" ref="Y69" si="125">+Y3</f>
        <v>Descentralizado 5</v>
      </c>
      <c r="Z69" s="406"/>
      <c r="AA69" s="407"/>
      <c r="AC69" s="405" t="str">
        <f>+AC3</f>
        <v>Descentralizado 6</v>
      </c>
      <c r="AD69" s="406"/>
      <c r="AE69" s="407"/>
      <c r="AG69" s="405" t="str">
        <f>+AG3</f>
        <v>Descentralizado 7</v>
      </c>
      <c r="AH69" s="406"/>
      <c r="AI69" s="407"/>
      <c r="AK69" s="405" t="str">
        <f>+AK3</f>
        <v>Descentralizado 8</v>
      </c>
      <c r="AL69" s="406"/>
      <c r="AM69" s="407"/>
      <c r="AO69" s="405" t="str">
        <f>+AO3</f>
        <v>Descentralizado 9</v>
      </c>
      <c r="AP69" s="406"/>
      <c r="AQ69" s="407"/>
      <c r="AS69" s="405" t="str">
        <f>+AS3</f>
        <v>Descentralizado 10</v>
      </c>
      <c r="AT69" s="406"/>
      <c r="AU69" s="407"/>
    </row>
    <row r="70" spans="2:47" ht="23.25" customHeight="1" x14ac:dyDescent="0.25">
      <c r="B70" s="133"/>
      <c r="C70" s="134"/>
      <c r="D70" s="135"/>
      <c r="E70" s="188">
        <v>2019</v>
      </c>
      <c r="F70" s="137">
        <v>2018</v>
      </c>
      <c r="G70" s="188">
        <v>2017</v>
      </c>
      <c r="I70" s="188">
        <v>2020</v>
      </c>
      <c r="J70" s="137">
        <v>2019</v>
      </c>
      <c r="K70" s="137">
        <v>2018</v>
      </c>
      <c r="M70" s="188">
        <v>2020</v>
      </c>
      <c r="N70" s="137">
        <v>2019</v>
      </c>
      <c r="O70" s="137">
        <v>2018</v>
      </c>
      <c r="Q70" s="188">
        <v>2020</v>
      </c>
      <c r="R70" s="137">
        <v>2019</v>
      </c>
      <c r="S70" s="137">
        <v>2018</v>
      </c>
      <c r="U70" s="188">
        <v>2020</v>
      </c>
      <c r="V70" s="137">
        <v>2019</v>
      </c>
      <c r="W70" s="137">
        <v>2018</v>
      </c>
      <c r="Y70" s="188">
        <v>2020</v>
      </c>
      <c r="Z70" s="137">
        <v>2019</v>
      </c>
      <c r="AA70" s="137">
        <v>2018</v>
      </c>
      <c r="AC70" s="188">
        <v>2020</v>
      </c>
      <c r="AD70" s="137">
        <v>2019</v>
      </c>
      <c r="AE70" s="137">
        <v>2018</v>
      </c>
      <c r="AG70" s="188">
        <v>2020</v>
      </c>
      <c r="AH70" s="137">
        <v>2019</v>
      </c>
      <c r="AI70" s="137">
        <v>2018</v>
      </c>
      <c r="AK70" s="188">
        <v>2020</v>
      </c>
      <c r="AL70" s="137">
        <v>2019</v>
      </c>
      <c r="AM70" s="137">
        <v>2018</v>
      </c>
      <c r="AO70" s="188">
        <v>2020</v>
      </c>
      <c r="AP70" s="137">
        <v>2019</v>
      </c>
      <c r="AQ70" s="137">
        <v>2018</v>
      </c>
      <c r="AS70" s="188">
        <v>2020</v>
      </c>
      <c r="AT70" s="137">
        <v>2019</v>
      </c>
      <c r="AU70" s="137">
        <v>2018</v>
      </c>
    </row>
    <row r="71" spans="2:47" ht="23.25" customHeight="1" x14ac:dyDescent="0.25">
      <c r="B71" s="139"/>
      <c r="C71" s="145" t="s">
        <v>1</v>
      </c>
      <c r="D71" s="189"/>
      <c r="E71" s="356"/>
      <c r="F71" s="191"/>
      <c r="G71" s="192"/>
      <c r="I71" s="356"/>
      <c r="J71" s="191"/>
      <c r="K71" s="192"/>
      <c r="M71" s="356"/>
      <c r="N71" s="191"/>
      <c r="O71" s="192"/>
      <c r="Q71" s="356"/>
      <c r="R71" s="191"/>
      <c r="S71" s="192"/>
      <c r="U71" s="356"/>
      <c r="V71" s="191"/>
      <c r="W71" s="192"/>
      <c r="Y71" s="356"/>
      <c r="Z71" s="191"/>
      <c r="AA71" s="192"/>
      <c r="AC71" s="356"/>
      <c r="AD71" s="191"/>
      <c r="AE71" s="192"/>
      <c r="AG71" s="356"/>
      <c r="AH71" s="191"/>
      <c r="AI71" s="192"/>
      <c r="AK71" s="356"/>
      <c r="AL71" s="191"/>
      <c r="AM71" s="192"/>
      <c r="AO71" s="356"/>
      <c r="AP71" s="191"/>
      <c r="AQ71" s="192"/>
      <c r="AS71" s="356"/>
      <c r="AT71" s="191"/>
      <c r="AU71" s="192"/>
    </row>
    <row r="72" spans="2:47" ht="23.25" customHeight="1" x14ac:dyDescent="0.25">
      <c r="B72" s="139"/>
      <c r="C72" s="193"/>
      <c r="D72" s="194"/>
      <c r="E72" s="202"/>
      <c r="F72" s="196"/>
      <c r="G72" s="192"/>
      <c r="I72" s="202"/>
      <c r="J72" s="196"/>
      <c r="K72" s="192"/>
      <c r="M72" s="202"/>
      <c r="N72" s="196"/>
      <c r="O72" s="192"/>
      <c r="Q72" s="202"/>
      <c r="R72" s="196"/>
      <c r="S72" s="192"/>
      <c r="U72" s="202"/>
      <c r="V72" s="196"/>
      <c r="W72" s="192"/>
      <c r="Y72" s="202"/>
      <c r="Z72" s="196"/>
      <c r="AA72" s="192"/>
      <c r="AC72" s="202"/>
      <c r="AD72" s="196"/>
      <c r="AE72" s="192"/>
      <c r="AG72" s="202"/>
      <c r="AH72" s="196"/>
      <c r="AI72" s="192"/>
      <c r="AK72" s="202"/>
      <c r="AL72" s="196"/>
      <c r="AM72" s="192"/>
      <c r="AO72" s="202"/>
      <c r="AP72" s="196"/>
      <c r="AQ72" s="192"/>
      <c r="AS72" s="202"/>
      <c r="AT72" s="196"/>
      <c r="AU72" s="192"/>
    </row>
    <row r="73" spans="2:47" ht="23.25" customHeight="1" x14ac:dyDescent="0.25">
      <c r="B73" s="139"/>
      <c r="C73" s="145" t="s">
        <v>3</v>
      </c>
      <c r="D73" s="198"/>
      <c r="E73" s="202"/>
      <c r="F73" s="196"/>
      <c r="G73" s="192"/>
      <c r="I73" s="202"/>
      <c r="J73" s="196"/>
      <c r="K73" s="192"/>
      <c r="M73" s="202"/>
      <c r="N73" s="196"/>
      <c r="O73" s="192"/>
      <c r="Q73" s="202"/>
      <c r="R73" s="196"/>
      <c r="S73" s="192"/>
      <c r="U73" s="202"/>
      <c r="V73" s="196"/>
      <c r="W73" s="192"/>
      <c r="Y73" s="202"/>
      <c r="Z73" s="196"/>
      <c r="AA73" s="192"/>
      <c r="AC73" s="202"/>
      <c r="AD73" s="196"/>
      <c r="AE73" s="192"/>
      <c r="AG73" s="202"/>
      <c r="AH73" s="196"/>
      <c r="AI73" s="192"/>
      <c r="AK73" s="202"/>
      <c r="AL73" s="196"/>
      <c r="AM73" s="192"/>
      <c r="AO73" s="202"/>
      <c r="AP73" s="196"/>
      <c r="AQ73" s="192"/>
      <c r="AS73" s="202"/>
      <c r="AT73" s="196"/>
      <c r="AU73" s="192"/>
    </row>
    <row r="74" spans="2:47" ht="23.25" customHeight="1" x14ac:dyDescent="0.25">
      <c r="B74" s="139">
        <v>1110</v>
      </c>
      <c r="C74" s="193"/>
      <c r="D74" s="199" t="s">
        <v>5</v>
      </c>
      <c r="E74" s="200">
        <f t="shared" ref="E74:G80" si="126">+I74+M74+Q74+U74+Y74+AC74+AG74+AK74+AO74+AS74</f>
        <v>0</v>
      </c>
      <c r="F74" s="158">
        <f t="shared" si="126"/>
        <v>0</v>
      </c>
      <c r="G74" s="200">
        <f t="shared" si="126"/>
        <v>0</v>
      </c>
      <c r="I74" s="200">
        <v>0</v>
      </c>
      <c r="J74" s="158">
        <v>0</v>
      </c>
      <c r="K74" s="200">
        <v>0</v>
      </c>
      <c r="M74" s="200">
        <v>0</v>
      </c>
      <c r="N74" s="158">
        <v>0</v>
      </c>
      <c r="O74" s="200">
        <v>0</v>
      </c>
      <c r="Q74" s="200">
        <v>0</v>
      </c>
      <c r="R74" s="158">
        <v>0</v>
      </c>
      <c r="S74" s="200">
        <v>0</v>
      </c>
      <c r="U74" s="200">
        <v>0</v>
      </c>
      <c r="V74" s="158">
        <v>0</v>
      </c>
      <c r="W74" s="200">
        <v>0</v>
      </c>
      <c r="Y74" s="200">
        <v>0</v>
      </c>
      <c r="Z74" s="158">
        <v>0</v>
      </c>
      <c r="AA74" s="200">
        <v>0</v>
      </c>
      <c r="AC74" s="200">
        <v>0</v>
      </c>
      <c r="AD74" s="158">
        <v>0</v>
      </c>
      <c r="AE74" s="200">
        <v>0</v>
      </c>
      <c r="AG74" s="200">
        <v>0</v>
      </c>
      <c r="AH74" s="158">
        <v>0</v>
      </c>
      <c r="AI74" s="200">
        <v>0</v>
      </c>
      <c r="AK74" s="200">
        <v>0</v>
      </c>
      <c r="AL74" s="158">
        <v>0</v>
      </c>
      <c r="AM74" s="200">
        <v>0</v>
      </c>
      <c r="AO74" s="200">
        <v>0</v>
      </c>
      <c r="AP74" s="158">
        <v>0</v>
      </c>
      <c r="AQ74" s="200">
        <v>0</v>
      </c>
      <c r="AS74" s="200">
        <v>0</v>
      </c>
      <c r="AT74" s="158">
        <v>0</v>
      </c>
      <c r="AU74" s="200">
        <v>0</v>
      </c>
    </row>
    <row r="75" spans="2:47" ht="23.25" customHeight="1" x14ac:dyDescent="0.25">
      <c r="B75" s="139">
        <v>1120</v>
      </c>
      <c r="C75" s="193"/>
      <c r="D75" s="199" t="s">
        <v>7</v>
      </c>
      <c r="E75" s="200">
        <f t="shared" si="126"/>
        <v>0</v>
      </c>
      <c r="F75" s="158">
        <f t="shared" si="126"/>
        <v>0</v>
      </c>
      <c r="G75" s="200">
        <f t="shared" si="126"/>
        <v>0</v>
      </c>
      <c r="I75" s="200">
        <v>0</v>
      </c>
      <c r="J75" s="158">
        <v>0</v>
      </c>
      <c r="K75" s="200">
        <v>0</v>
      </c>
      <c r="M75" s="200">
        <v>0</v>
      </c>
      <c r="N75" s="158">
        <v>0</v>
      </c>
      <c r="O75" s="200">
        <v>0</v>
      </c>
      <c r="Q75" s="200">
        <v>0</v>
      </c>
      <c r="R75" s="158">
        <v>0</v>
      </c>
      <c r="S75" s="200">
        <v>0</v>
      </c>
      <c r="U75" s="200">
        <v>0</v>
      </c>
      <c r="V75" s="158">
        <v>0</v>
      </c>
      <c r="W75" s="200">
        <v>0</v>
      </c>
      <c r="Y75" s="200">
        <v>0</v>
      </c>
      <c r="Z75" s="158">
        <v>0</v>
      </c>
      <c r="AA75" s="200">
        <v>0</v>
      </c>
      <c r="AC75" s="200">
        <v>0</v>
      </c>
      <c r="AD75" s="158">
        <v>0</v>
      </c>
      <c r="AE75" s="200">
        <v>0</v>
      </c>
      <c r="AG75" s="200">
        <v>0</v>
      </c>
      <c r="AH75" s="158">
        <v>0</v>
      </c>
      <c r="AI75" s="200">
        <v>0</v>
      </c>
      <c r="AK75" s="200">
        <v>0</v>
      </c>
      <c r="AL75" s="158">
        <v>0</v>
      </c>
      <c r="AM75" s="200">
        <v>0</v>
      </c>
      <c r="AO75" s="200">
        <v>0</v>
      </c>
      <c r="AP75" s="158">
        <v>0</v>
      </c>
      <c r="AQ75" s="200">
        <v>0</v>
      </c>
      <c r="AS75" s="200">
        <v>0</v>
      </c>
      <c r="AT75" s="158">
        <v>0</v>
      </c>
      <c r="AU75" s="200">
        <v>0</v>
      </c>
    </row>
    <row r="76" spans="2:47" ht="23.25" customHeight="1" x14ac:dyDescent="0.25">
      <c r="B76" s="139">
        <v>1130</v>
      </c>
      <c r="C76" s="193"/>
      <c r="D76" s="199" t="s">
        <v>9</v>
      </c>
      <c r="E76" s="200">
        <f t="shared" si="126"/>
        <v>0</v>
      </c>
      <c r="F76" s="158">
        <f t="shared" si="126"/>
        <v>0</v>
      </c>
      <c r="G76" s="200">
        <f t="shared" si="126"/>
        <v>0</v>
      </c>
      <c r="I76" s="200">
        <v>0</v>
      </c>
      <c r="J76" s="158">
        <v>0</v>
      </c>
      <c r="K76" s="200">
        <v>0</v>
      </c>
      <c r="M76" s="200">
        <v>0</v>
      </c>
      <c r="N76" s="158">
        <v>0</v>
      </c>
      <c r="O76" s="200">
        <v>0</v>
      </c>
      <c r="Q76" s="200">
        <v>0</v>
      </c>
      <c r="R76" s="158">
        <v>0</v>
      </c>
      <c r="S76" s="200">
        <v>0</v>
      </c>
      <c r="U76" s="200">
        <v>0</v>
      </c>
      <c r="V76" s="158">
        <v>0</v>
      </c>
      <c r="W76" s="200">
        <v>0</v>
      </c>
      <c r="Y76" s="200">
        <v>0</v>
      </c>
      <c r="Z76" s="158">
        <v>0</v>
      </c>
      <c r="AA76" s="200">
        <v>0</v>
      </c>
      <c r="AC76" s="200">
        <v>0</v>
      </c>
      <c r="AD76" s="158">
        <v>0</v>
      </c>
      <c r="AE76" s="200">
        <v>0</v>
      </c>
      <c r="AG76" s="200">
        <v>0</v>
      </c>
      <c r="AH76" s="158">
        <v>0</v>
      </c>
      <c r="AI76" s="200">
        <v>0</v>
      </c>
      <c r="AK76" s="200">
        <v>0</v>
      </c>
      <c r="AL76" s="158">
        <v>0</v>
      </c>
      <c r="AM76" s="200">
        <v>0</v>
      </c>
      <c r="AO76" s="200">
        <v>0</v>
      </c>
      <c r="AP76" s="158">
        <v>0</v>
      </c>
      <c r="AQ76" s="200">
        <v>0</v>
      </c>
      <c r="AS76" s="200">
        <v>0</v>
      </c>
      <c r="AT76" s="158">
        <v>0</v>
      </c>
      <c r="AU76" s="200">
        <v>0</v>
      </c>
    </row>
    <row r="77" spans="2:47" ht="23.25" customHeight="1" x14ac:dyDescent="0.25">
      <c r="B77" s="139">
        <v>1140</v>
      </c>
      <c r="C77" s="193"/>
      <c r="D77" s="199" t="s">
        <v>11</v>
      </c>
      <c r="E77" s="200">
        <f t="shared" si="126"/>
        <v>0</v>
      </c>
      <c r="F77" s="158">
        <f t="shared" si="126"/>
        <v>0</v>
      </c>
      <c r="G77" s="200">
        <f t="shared" si="126"/>
        <v>0</v>
      </c>
      <c r="I77" s="200">
        <v>0</v>
      </c>
      <c r="J77" s="158">
        <v>0</v>
      </c>
      <c r="K77" s="200">
        <v>0</v>
      </c>
      <c r="M77" s="200">
        <v>0</v>
      </c>
      <c r="N77" s="158">
        <v>0</v>
      </c>
      <c r="O77" s="200">
        <v>0</v>
      </c>
      <c r="Q77" s="200">
        <v>0</v>
      </c>
      <c r="R77" s="158">
        <v>0</v>
      </c>
      <c r="S77" s="200">
        <v>0</v>
      </c>
      <c r="U77" s="200">
        <v>0</v>
      </c>
      <c r="V77" s="158">
        <v>0</v>
      </c>
      <c r="W77" s="200">
        <v>0</v>
      </c>
      <c r="Y77" s="200">
        <v>0</v>
      </c>
      <c r="Z77" s="158">
        <v>0</v>
      </c>
      <c r="AA77" s="200">
        <v>0</v>
      </c>
      <c r="AC77" s="200">
        <v>0</v>
      </c>
      <c r="AD77" s="158">
        <v>0</v>
      </c>
      <c r="AE77" s="200">
        <v>0</v>
      </c>
      <c r="AG77" s="200">
        <v>0</v>
      </c>
      <c r="AH77" s="158">
        <v>0</v>
      </c>
      <c r="AI77" s="200">
        <v>0</v>
      </c>
      <c r="AK77" s="200">
        <v>0</v>
      </c>
      <c r="AL77" s="158">
        <v>0</v>
      </c>
      <c r="AM77" s="200">
        <v>0</v>
      </c>
      <c r="AO77" s="200">
        <v>0</v>
      </c>
      <c r="AP77" s="158">
        <v>0</v>
      </c>
      <c r="AQ77" s="200">
        <v>0</v>
      </c>
      <c r="AS77" s="200">
        <v>0</v>
      </c>
      <c r="AT77" s="158">
        <v>0</v>
      </c>
      <c r="AU77" s="200">
        <v>0</v>
      </c>
    </row>
    <row r="78" spans="2:47" ht="23.25" customHeight="1" x14ac:dyDescent="0.25">
      <c r="B78" s="139">
        <v>1150</v>
      </c>
      <c r="C78" s="193"/>
      <c r="D78" s="199" t="s">
        <v>13</v>
      </c>
      <c r="E78" s="200">
        <f t="shared" si="126"/>
        <v>0</v>
      </c>
      <c r="F78" s="158">
        <f t="shared" si="126"/>
        <v>0</v>
      </c>
      <c r="G78" s="200">
        <f t="shared" si="126"/>
        <v>0</v>
      </c>
      <c r="I78" s="200">
        <v>0</v>
      </c>
      <c r="J78" s="158">
        <v>0</v>
      </c>
      <c r="K78" s="200">
        <v>0</v>
      </c>
      <c r="M78" s="200">
        <v>0</v>
      </c>
      <c r="N78" s="158">
        <v>0</v>
      </c>
      <c r="O78" s="200">
        <v>0</v>
      </c>
      <c r="Q78" s="200">
        <v>0</v>
      </c>
      <c r="R78" s="158">
        <v>0</v>
      </c>
      <c r="S78" s="200">
        <v>0</v>
      </c>
      <c r="U78" s="200">
        <v>0</v>
      </c>
      <c r="V78" s="158">
        <v>0</v>
      </c>
      <c r="W78" s="200">
        <v>0</v>
      </c>
      <c r="Y78" s="200">
        <v>0</v>
      </c>
      <c r="Z78" s="158">
        <v>0</v>
      </c>
      <c r="AA78" s="200">
        <v>0</v>
      </c>
      <c r="AC78" s="200">
        <v>0</v>
      </c>
      <c r="AD78" s="158">
        <v>0</v>
      </c>
      <c r="AE78" s="200">
        <v>0</v>
      </c>
      <c r="AG78" s="200">
        <v>0</v>
      </c>
      <c r="AH78" s="158">
        <v>0</v>
      </c>
      <c r="AI78" s="200">
        <v>0</v>
      </c>
      <c r="AK78" s="200">
        <v>0</v>
      </c>
      <c r="AL78" s="158">
        <v>0</v>
      </c>
      <c r="AM78" s="200">
        <v>0</v>
      </c>
      <c r="AO78" s="200">
        <v>0</v>
      </c>
      <c r="AP78" s="158">
        <v>0</v>
      </c>
      <c r="AQ78" s="200">
        <v>0</v>
      </c>
      <c r="AS78" s="200">
        <v>0</v>
      </c>
      <c r="AT78" s="158">
        <v>0</v>
      </c>
      <c r="AU78" s="200">
        <v>0</v>
      </c>
    </row>
    <row r="79" spans="2:47" ht="23.25" customHeight="1" x14ac:dyDescent="0.25">
      <c r="B79" s="139">
        <v>1160</v>
      </c>
      <c r="C79" s="193"/>
      <c r="D79" s="199" t="s">
        <v>15</v>
      </c>
      <c r="E79" s="200">
        <f t="shared" si="126"/>
        <v>0</v>
      </c>
      <c r="F79" s="158">
        <f t="shared" si="126"/>
        <v>0</v>
      </c>
      <c r="G79" s="200">
        <f t="shared" si="126"/>
        <v>0</v>
      </c>
      <c r="I79" s="200">
        <v>0</v>
      </c>
      <c r="J79" s="158">
        <v>0</v>
      </c>
      <c r="K79" s="200">
        <v>0</v>
      </c>
      <c r="M79" s="200">
        <v>0</v>
      </c>
      <c r="N79" s="158">
        <v>0</v>
      </c>
      <c r="O79" s="200">
        <v>0</v>
      </c>
      <c r="Q79" s="200">
        <v>0</v>
      </c>
      <c r="R79" s="158">
        <v>0</v>
      </c>
      <c r="S79" s="200">
        <v>0</v>
      </c>
      <c r="U79" s="200">
        <v>0</v>
      </c>
      <c r="V79" s="158">
        <v>0</v>
      </c>
      <c r="W79" s="200">
        <v>0</v>
      </c>
      <c r="Y79" s="200">
        <v>0</v>
      </c>
      <c r="Z79" s="158">
        <v>0</v>
      </c>
      <c r="AA79" s="200">
        <v>0</v>
      </c>
      <c r="AC79" s="200">
        <v>0</v>
      </c>
      <c r="AD79" s="158">
        <v>0</v>
      </c>
      <c r="AE79" s="200">
        <v>0</v>
      </c>
      <c r="AG79" s="200">
        <v>0</v>
      </c>
      <c r="AH79" s="158">
        <v>0</v>
      </c>
      <c r="AI79" s="200">
        <v>0</v>
      </c>
      <c r="AK79" s="200">
        <v>0</v>
      </c>
      <c r="AL79" s="158">
        <v>0</v>
      </c>
      <c r="AM79" s="200">
        <v>0</v>
      </c>
      <c r="AO79" s="200">
        <v>0</v>
      </c>
      <c r="AP79" s="158">
        <v>0</v>
      </c>
      <c r="AQ79" s="200">
        <v>0</v>
      </c>
      <c r="AS79" s="200">
        <v>0</v>
      </c>
      <c r="AT79" s="158">
        <v>0</v>
      </c>
      <c r="AU79" s="200">
        <v>0</v>
      </c>
    </row>
    <row r="80" spans="2:47" ht="23.25" customHeight="1" x14ac:dyDescent="0.25">
      <c r="B80" s="139">
        <v>1190</v>
      </c>
      <c r="C80" s="193"/>
      <c r="D80" s="199" t="s">
        <v>17</v>
      </c>
      <c r="E80" s="200">
        <f t="shared" si="126"/>
        <v>0</v>
      </c>
      <c r="F80" s="158">
        <f t="shared" si="126"/>
        <v>0</v>
      </c>
      <c r="G80" s="200">
        <f t="shared" si="126"/>
        <v>0</v>
      </c>
      <c r="I80" s="200">
        <v>0</v>
      </c>
      <c r="J80" s="158">
        <v>0</v>
      </c>
      <c r="K80" s="200">
        <v>0</v>
      </c>
      <c r="M80" s="200">
        <v>0</v>
      </c>
      <c r="N80" s="158">
        <v>0</v>
      </c>
      <c r="O80" s="200">
        <v>0</v>
      </c>
      <c r="Q80" s="200">
        <v>0</v>
      </c>
      <c r="R80" s="158">
        <v>0</v>
      </c>
      <c r="S80" s="200">
        <v>0</v>
      </c>
      <c r="U80" s="200">
        <v>0</v>
      </c>
      <c r="V80" s="158">
        <v>0</v>
      </c>
      <c r="W80" s="200">
        <v>0</v>
      </c>
      <c r="Y80" s="200">
        <v>0</v>
      </c>
      <c r="Z80" s="158">
        <v>0</v>
      </c>
      <c r="AA80" s="200">
        <v>0</v>
      </c>
      <c r="AC80" s="200">
        <v>0</v>
      </c>
      <c r="AD80" s="158">
        <v>0</v>
      </c>
      <c r="AE80" s="200">
        <v>0</v>
      </c>
      <c r="AG80" s="200">
        <v>0</v>
      </c>
      <c r="AH80" s="158">
        <v>0</v>
      </c>
      <c r="AI80" s="200">
        <v>0</v>
      </c>
      <c r="AK80" s="200">
        <v>0</v>
      </c>
      <c r="AL80" s="158">
        <v>0</v>
      </c>
      <c r="AM80" s="200">
        <v>0</v>
      </c>
      <c r="AO80" s="200">
        <v>0</v>
      </c>
      <c r="AP80" s="158">
        <v>0</v>
      </c>
      <c r="AQ80" s="200">
        <v>0</v>
      </c>
      <c r="AS80" s="200">
        <v>0</v>
      </c>
      <c r="AT80" s="158">
        <v>0</v>
      </c>
      <c r="AU80" s="200">
        <v>0</v>
      </c>
    </row>
    <row r="81" spans="2:47" ht="23.25" customHeight="1" x14ac:dyDescent="0.25">
      <c r="B81" s="139"/>
      <c r="C81" s="193"/>
      <c r="D81" s="199"/>
      <c r="E81" s="200"/>
      <c r="F81" s="158"/>
      <c r="G81" s="200"/>
      <c r="I81" s="200"/>
      <c r="J81" s="158"/>
      <c r="K81" s="200"/>
      <c r="M81" s="200"/>
      <c r="N81" s="158"/>
      <c r="O81" s="200"/>
      <c r="Q81" s="200"/>
      <c r="R81" s="158"/>
      <c r="S81" s="200"/>
      <c r="U81" s="200"/>
      <c r="V81" s="158"/>
      <c r="W81" s="200"/>
      <c r="Y81" s="200"/>
      <c r="Z81" s="158"/>
      <c r="AA81" s="200"/>
      <c r="AC81" s="200"/>
      <c r="AD81" s="158"/>
      <c r="AE81" s="200"/>
      <c r="AG81" s="200"/>
      <c r="AH81" s="158"/>
      <c r="AI81" s="200"/>
      <c r="AK81" s="200"/>
      <c r="AL81" s="158"/>
      <c r="AM81" s="200"/>
      <c r="AO81" s="200"/>
      <c r="AP81" s="158"/>
      <c r="AQ81" s="200"/>
      <c r="AS81" s="200"/>
      <c r="AT81" s="158"/>
      <c r="AU81" s="200"/>
    </row>
    <row r="82" spans="2:47" ht="23.25" customHeight="1" x14ac:dyDescent="0.25">
      <c r="B82" s="139">
        <v>1100</v>
      </c>
      <c r="C82" s="193"/>
      <c r="D82" s="201" t="s">
        <v>20</v>
      </c>
      <c r="E82" s="203">
        <f>SUM(E74:E80)</f>
        <v>0</v>
      </c>
      <c r="F82" s="176">
        <f>SUM(F74:F80)</f>
        <v>0</v>
      </c>
      <c r="G82" s="203">
        <f>SUM(G74:G80)</f>
        <v>0</v>
      </c>
      <c r="I82" s="203">
        <f t="shared" ref="I82:K82" si="127">SUM(I74:I80)</f>
        <v>0</v>
      </c>
      <c r="J82" s="176">
        <f t="shared" si="127"/>
        <v>0</v>
      </c>
      <c r="K82" s="203">
        <f t="shared" si="127"/>
        <v>0</v>
      </c>
      <c r="M82" s="203">
        <f t="shared" ref="M82:O82" si="128">SUM(M74:M80)</f>
        <v>0</v>
      </c>
      <c r="N82" s="176">
        <f t="shared" si="128"/>
        <v>0</v>
      </c>
      <c r="O82" s="203">
        <f t="shared" si="128"/>
        <v>0</v>
      </c>
      <c r="Q82" s="203">
        <f t="shared" ref="Q82:S82" si="129">SUM(Q74:Q80)</f>
        <v>0</v>
      </c>
      <c r="R82" s="176">
        <f t="shared" si="129"/>
        <v>0</v>
      </c>
      <c r="S82" s="203">
        <f t="shared" si="129"/>
        <v>0</v>
      </c>
      <c r="U82" s="203">
        <f t="shared" ref="U82:W82" si="130">SUM(U74:U80)</f>
        <v>0</v>
      </c>
      <c r="V82" s="176">
        <f t="shared" si="130"/>
        <v>0</v>
      </c>
      <c r="W82" s="203">
        <f t="shared" si="130"/>
        <v>0</v>
      </c>
      <c r="Y82" s="203">
        <f t="shared" ref="Y82:AA82" si="131">SUM(Y74:Y80)</f>
        <v>0</v>
      </c>
      <c r="Z82" s="176">
        <f t="shared" si="131"/>
        <v>0</v>
      </c>
      <c r="AA82" s="203">
        <f t="shared" si="131"/>
        <v>0</v>
      </c>
      <c r="AC82" s="203">
        <f t="shared" ref="AC82:AE82" si="132">SUM(AC74:AC80)</f>
        <v>0</v>
      </c>
      <c r="AD82" s="176">
        <f t="shared" si="132"/>
        <v>0</v>
      </c>
      <c r="AE82" s="203">
        <f t="shared" si="132"/>
        <v>0</v>
      </c>
      <c r="AG82" s="203">
        <f t="shared" ref="AG82:AI82" si="133">SUM(AG74:AG80)</f>
        <v>0</v>
      </c>
      <c r="AH82" s="176">
        <f t="shared" si="133"/>
        <v>0</v>
      </c>
      <c r="AI82" s="203">
        <f t="shared" si="133"/>
        <v>0</v>
      </c>
      <c r="AK82" s="203">
        <f t="shared" ref="AK82:AM82" si="134">SUM(AK74:AK80)</f>
        <v>0</v>
      </c>
      <c r="AL82" s="176">
        <f t="shared" si="134"/>
        <v>0</v>
      </c>
      <c r="AM82" s="203">
        <f t="shared" si="134"/>
        <v>0</v>
      </c>
      <c r="AO82" s="203">
        <f t="shared" ref="AO82:AQ82" si="135">SUM(AO74:AO80)</f>
        <v>0</v>
      </c>
      <c r="AP82" s="176">
        <f t="shared" si="135"/>
        <v>0</v>
      </c>
      <c r="AQ82" s="203">
        <f t="shared" si="135"/>
        <v>0</v>
      </c>
      <c r="AS82" s="203">
        <f t="shared" ref="AS82:AU82" si="136">SUM(AS74:AS80)</f>
        <v>0</v>
      </c>
      <c r="AT82" s="176">
        <f t="shared" si="136"/>
        <v>0</v>
      </c>
      <c r="AU82" s="203">
        <f t="shared" si="136"/>
        <v>0</v>
      </c>
    </row>
    <row r="83" spans="2:47" ht="23.25" customHeight="1" x14ac:dyDescent="0.25">
      <c r="B83" s="139"/>
      <c r="C83" s="193"/>
      <c r="D83" s="194"/>
      <c r="E83" s="202"/>
      <c r="F83" s="196"/>
      <c r="G83" s="202"/>
      <c r="I83" s="202"/>
      <c r="J83" s="196"/>
      <c r="K83" s="202"/>
      <c r="M83" s="202"/>
      <c r="N83" s="196"/>
      <c r="O83" s="202"/>
      <c r="Q83" s="202"/>
      <c r="R83" s="196"/>
      <c r="S83" s="202"/>
      <c r="U83" s="202"/>
      <c r="V83" s="196"/>
      <c r="W83" s="202"/>
      <c r="Y83" s="202"/>
      <c r="Z83" s="196"/>
      <c r="AA83" s="202"/>
      <c r="AC83" s="202"/>
      <c r="AD83" s="196"/>
      <c r="AE83" s="202"/>
      <c r="AG83" s="202"/>
      <c r="AH83" s="196"/>
      <c r="AI83" s="202"/>
      <c r="AK83" s="202"/>
      <c r="AL83" s="196"/>
      <c r="AM83" s="202"/>
      <c r="AO83" s="202"/>
      <c r="AP83" s="196"/>
      <c r="AQ83" s="202"/>
      <c r="AS83" s="202"/>
      <c r="AT83" s="196"/>
      <c r="AU83" s="202"/>
    </row>
    <row r="84" spans="2:47" ht="23.25" customHeight="1" x14ac:dyDescent="0.25">
      <c r="B84" s="139"/>
      <c r="C84" s="145" t="s">
        <v>22</v>
      </c>
      <c r="D84" s="198"/>
      <c r="E84" s="202"/>
      <c r="F84" s="196"/>
      <c r="G84" s="202"/>
      <c r="I84" s="202"/>
      <c r="J84" s="196"/>
      <c r="K84" s="202"/>
      <c r="M84" s="202"/>
      <c r="N84" s="196"/>
      <c r="O84" s="202"/>
      <c r="Q84" s="202"/>
      <c r="R84" s="196"/>
      <c r="S84" s="202"/>
      <c r="U84" s="202"/>
      <c r="V84" s="196"/>
      <c r="W84" s="202"/>
      <c r="Y84" s="202"/>
      <c r="Z84" s="196"/>
      <c r="AA84" s="202"/>
      <c r="AC84" s="202"/>
      <c r="AD84" s="196"/>
      <c r="AE84" s="202"/>
      <c r="AG84" s="202"/>
      <c r="AH84" s="196"/>
      <c r="AI84" s="202"/>
      <c r="AK84" s="202"/>
      <c r="AL84" s="196"/>
      <c r="AM84" s="202"/>
      <c r="AO84" s="202"/>
      <c r="AP84" s="196"/>
      <c r="AQ84" s="202"/>
      <c r="AS84" s="202"/>
      <c r="AT84" s="196"/>
      <c r="AU84" s="202"/>
    </row>
    <row r="85" spans="2:47" ht="23.25" customHeight="1" x14ac:dyDescent="0.25">
      <c r="B85" s="139">
        <v>1210</v>
      </c>
      <c r="C85" s="193"/>
      <c r="D85" s="199" t="s">
        <v>23</v>
      </c>
      <c r="E85" s="200">
        <f t="shared" ref="E85:G93" si="137">+I85+M85+Q85+U85+Y85+AC85+AG85+AK85+AO85+AS85</f>
        <v>0</v>
      </c>
      <c r="F85" s="158">
        <f t="shared" si="137"/>
        <v>0</v>
      </c>
      <c r="G85" s="200">
        <f t="shared" si="137"/>
        <v>0</v>
      </c>
      <c r="I85" s="200">
        <v>0</v>
      </c>
      <c r="J85" s="158">
        <v>0</v>
      </c>
      <c r="K85" s="200">
        <v>0</v>
      </c>
      <c r="M85" s="200">
        <v>0</v>
      </c>
      <c r="N85" s="158">
        <v>0</v>
      </c>
      <c r="O85" s="200">
        <v>0</v>
      </c>
      <c r="Q85" s="200">
        <v>0</v>
      </c>
      <c r="R85" s="158">
        <v>0</v>
      </c>
      <c r="S85" s="200">
        <v>0</v>
      </c>
      <c r="U85" s="200">
        <v>0</v>
      </c>
      <c r="V85" s="158">
        <v>0</v>
      </c>
      <c r="W85" s="200">
        <v>0</v>
      </c>
      <c r="Y85" s="200">
        <v>0</v>
      </c>
      <c r="Z85" s="158">
        <v>0</v>
      </c>
      <c r="AA85" s="200">
        <v>0</v>
      </c>
      <c r="AC85" s="200">
        <v>0</v>
      </c>
      <c r="AD85" s="158">
        <v>0</v>
      </c>
      <c r="AE85" s="200">
        <v>0</v>
      </c>
      <c r="AG85" s="200">
        <v>0</v>
      </c>
      <c r="AH85" s="158">
        <v>0</v>
      </c>
      <c r="AI85" s="200">
        <v>0</v>
      </c>
      <c r="AK85" s="200">
        <v>0</v>
      </c>
      <c r="AL85" s="158">
        <v>0</v>
      </c>
      <c r="AM85" s="200">
        <v>0</v>
      </c>
      <c r="AO85" s="200">
        <v>0</v>
      </c>
      <c r="AP85" s="158">
        <v>0</v>
      </c>
      <c r="AQ85" s="200">
        <v>0</v>
      </c>
      <c r="AS85" s="200">
        <v>0</v>
      </c>
      <c r="AT85" s="158">
        <v>0</v>
      </c>
      <c r="AU85" s="200">
        <v>0</v>
      </c>
    </row>
    <row r="86" spans="2:47" ht="23.25" customHeight="1" x14ac:dyDescent="0.25">
      <c r="B86" s="139">
        <v>1220</v>
      </c>
      <c r="C86" s="193"/>
      <c r="D86" s="199" t="s">
        <v>25</v>
      </c>
      <c r="E86" s="200">
        <f t="shared" si="137"/>
        <v>0</v>
      </c>
      <c r="F86" s="158">
        <f t="shared" si="137"/>
        <v>0</v>
      </c>
      <c r="G86" s="200">
        <f t="shared" si="137"/>
        <v>0</v>
      </c>
      <c r="I86" s="200">
        <v>0</v>
      </c>
      <c r="J86" s="158">
        <v>0</v>
      </c>
      <c r="K86" s="200">
        <v>0</v>
      </c>
      <c r="M86" s="200">
        <v>0</v>
      </c>
      <c r="N86" s="158">
        <v>0</v>
      </c>
      <c r="O86" s="200">
        <v>0</v>
      </c>
      <c r="Q86" s="200">
        <v>0</v>
      </c>
      <c r="R86" s="158">
        <v>0</v>
      </c>
      <c r="S86" s="200">
        <v>0</v>
      </c>
      <c r="U86" s="200">
        <v>0</v>
      </c>
      <c r="V86" s="158">
        <v>0</v>
      </c>
      <c r="W86" s="200">
        <v>0</v>
      </c>
      <c r="Y86" s="200">
        <v>0</v>
      </c>
      <c r="Z86" s="158">
        <v>0</v>
      </c>
      <c r="AA86" s="200">
        <v>0</v>
      </c>
      <c r="AC86" s="200">
        <v>0</v>
      </c>
      <c r="AD86" s="158">
        <v>0</v>
      </c>
      <c r="AE86" s="200">
        <v>0</v>
      </c>
      <c r="AG86" s="200">
        <v>0</v>
      </c>
      <c r="AH86" s="158">
        <v>0</v>
      </c>
      <c r="AI86" s="200">
        <v>0</v>
      </c>
      <c r="AK86" s="200">
        <v>0</v>
      </c>
      <c r="AL86" s="158">
        <v>0</v>
      </c>
      <c r="AM86" s="200">
        <v>0</v>
      </c>
      <c r="AO86" s="200">
        <v>0</v>
      </c>
      <c r="AP86" s="158">
        <v>0</v>
      </c>
      <c r="AQ86" s="200">
        <v>0</v>
      </c>
      <c r="AS86" s="200">
        <v>0</v>
      </c>
      <c r="AT86" s="158">
        <v>0</v>
      </c>
      <c r="AU86" s="200">
        <v>0</v>
      </c>
    </row>
    <row r="87" spans="2:47" ht="23.25" customHeight="1" x14ac:dyDescent="0.25">
      <c r="B87" s="139">
        <v>1230</v>
      </c>
      <c r="C87" s="193"/>
      <c r="D87" s="199" t="s">
        <v>27</v>
      </c>
      <c r="E87" s="200">
        <f t="shared" si="137"/>
        <v>0</v>
      </c>
      <c r="F87" s="158">
        <f t="shared" si="137"/>
        <v>0</v>
      </c>
      <c r="G87" s="200">
        <f t="shared" si="137"/>
        <v>0</v>
      </c>
      <c r="I87" s="200">
        <v>0</v>
      </c>
      <c r="J87" s="158">
        <v>0</v>
      </c>
      <c r="K87" s="200">
        <v>0</v>
      </c>
      <c r="M87" s="200">
        <v>0</v>
      </c>
      <c r="N87" s="158">
        <v>0</v>
      </c>
      <c r="O87" s="200">
        <v>0</v>
      </c>
      <c r="Q87" s="200">
        <v>0</v>
      </c>
      <c r="R87" s="158">
        <v>0</v>
      </c>
      <c r="S87" s="200">
        <v>0</v>
      </c>
      <c r="U87" s="200">
        <v>0</v>
      </c>
      <c r="V87" s="158">
        <v>0</v>
      </c>
      <c r="W87" s="200">
        <v>0</v>
      </c>
      <c r="Y87" s="200">
        <v>0</v>
      </c>
      <c r="Z87" s="158">
        <v>0</v>
      </c>
      <c r="AA87" s="200">
        <v>0</v>
      </c>
      <c r="AC87" s="200">
        <v>0</v>
      </c>
      <c r="AD87" s="158">
        <v>0</v>
      </c>
      <c r="AE87" s="200">
        <v>0</v>
      </c>
      <c r="AG87" s="200">
        <v>0</v>
      </c>
      <c r="AH87" s="158">
        <v>0</v>
      </c>
      <c r="AI87" s="200">
        <v>0</v>
      </c>
      <c r="AK87" s="200">
        <v>0</v>
      </c>
      <c r="AL87" s="158">
        <v>0</v>
      </c>
      <c r="AM87" s="200">
        <v>0</v>
      </c>
      <c r="AO87" s="200">
        <v>0</v>
      </c>
      <c r="AP87" s="158">
        <v>0</v>
      </c>
      <c r="AQ87" s="200">
        <v>0</v>
      </c>
      <c r="AS87" s="200">
        <v>0</v>
      </c>
      <c r="AT87" s="158">
        <v>0</v>
      </c>
      <c r="AU87" s="200">
        <v>0</v>
      </c>
    </row>
    <row r="88" spans="2:47" ht="23.25" customHeight="1" x14ac:dyDescent="0.25">
      <c r="B88" s="139">
        <v>1240</v>
      </c>
      <c r="C88" s="193"/>
      <c r="D88" s="199" t="s">
        <v>29</v>
      </c>
      <c r="E88" s="200">
        <f t="shared" si="137"/>
        <v>0</v>
      </c>
      <c r="F88" s="158">
        <f t="shared" si="137"/>
        <v>0</v>
      </c>
      <c r="G88" s="200">
        <f t="shared" si="137"/>
        <v>0</v>
      </c>
      <c r="I88" s="200">
        <v>0</v>
      </c>
      <c r="J88" s="158">
        <v>0</v>
      </c>
      <c r="K88" s="200">
        <v>0</v>
      </c>
      <c r="M88" s="200">
        <v>0</v>
      </c>
      <c r="N88" s="158">
        <v>0</v>
      </c>
      <c r="O88" s="200">
        <v>0</v>
      </c>
      <c r="Q88" s="200">
        <v>0</v>
      </c>
      <c r="R88" s="158">
        <v>0</v>
      </c>
      <c r="S88" s="200">
        <v>0</v>
      </c>
      <c r="U88" s="200">
        <v>0</v>
      </c>
      <c r="V88" s="158">
        <v>0</v>
      </c>
      <c r="W88" s="200">
        <v>0</v>
      </c>
      <c r="Y88" s="200">
        <v>0</v>
      </c>
      <c r="Z88" s="158">
        <v>0</v>
      </c>
      <c r="AA88" s="200">
        <v>0</v>
      </c>
      <c r="AC88" s="200">
        <v>0</v>
      </c>
      <c r="AD88" s="158">
        <v>0</v>
      </c>
      <c r="AE88" s="200">
        <v>0</v>
      </c>
      <c r="AG88" s="200">
        <v>0</v>
      </c>
      <c r="AH88" s="158">
        <v>0</v>
      </c>
      <c r="AI88" s="200">
        <v>0</v>
      </c>
      <c r="AK88" s="200">
        <v>0</v>
      </c>
      <c r="AL88" s="158">
        <v>0</v>
      </c>
      <c r="AM88" s="200">
        <v>0</v>
      </c>
      <c r="AO88" s="200">
        <v>0</v>
      </c>
      <c r="AP88" s="158">
        <v>0</v>
      </c>
      <c r="AQ88" s="200">
        <v>0</v>
      </c>
      <c r="AS88" s="200">
        <v>0</v>
      </c>
      <c r="AT88" s="158">
        <v>0</v>
      </c>
      <c r="AU88" s="200">
        <v>0</v>
      </c>
    </row>
    <row r="89" spans="2:47" ht="23.25" customHeight="1" x14ac:dyDescent="0.25">
      <c r="B89" s="139">
        <v>1250</v>
      </c>
      <c r="C89" s="193"/>
      <c r="D89" s="199" t="s">
        <v>31</v>
      </c>
      <c r="E89" s="200">
        <f t="shared" si="137"/>
        <v>0</v>
      </c>
      <c r="F89" s="158">
        <f t="shared" si="137"/>
        <v>0</v>
      </c>
      <c r="G89" s="200">
        <f t="shared" si="137"/>
        <v>0</v>
      </c>
      <c r="I89" s="200">
        <v>0</v>
      </c>
      <c r="J89" s="158">
        <v>0</v>
      </c>
      <c r="K89" s="200">
        <v>0</v>
      </c>
      <c r="M89" s="200">
        <v>0</v>
      </c>
      <c r="N89" s="158">
        <v>0</v>
      </c>
      <c r="O89" s="200">
        <v>0</v>
      </c>
      <c r="Q89" s="200">
        <v>0</v>
      </c>
      <c r="R89" s="158">
        <v>0</v>
      </c>
      <c r="S89" s="200">
        <v>0</v>
      </c>
      <c r="U89" s="200">
        <v>0</v>
      </c>
      <c r="V89" s="158">
        <v>0</v>
      </c>
      <c r="W89" s="200">
        <v>0</v>
      </c>
      <c r="Y89" s="200">
        <v>0</v>
      </c>
      <c r="Z89" s="158">
        <v>0</v>
      </c>
      <c r="AA89" s="200">
        <v>0</v>
      </c>
      <c r="AC89" s="200">
        <v>0</v>
      </c>
      <c r="AD89" s="158">
        <v>0</v>
      </c>
      <c r="AE89" s="200">
        <v>0</v>
      </c>
      <c r="AG89" s="200">
        <v>0</v>
      </c>
      <c r="AH89" s="158">
        <v>0</v>
      </c>
      <c r="AI89" s="200">
        <v>0</v>
      </c>
      <c r="AK89" s="200">
        <v>0</v>
      </c>
      <c r="AL89" s="158">
        <v>0</v>
      </c>
      <c r="AM89" s="200">
        <v>0</v>
      </c>
      <c r="AO89" s="200">
        <v>0</v>
      </c>
      <c r="AP89" s="158">
        <v>0</v>
      </c>
      <c r="AQ89" s="200">
        <v>0</v>
      </c>
      <c r="AS89" s="200">
        <v>0</v>
      </c>
      <c r="AT89" s="158">
        <v>0</v>
      </c>
      <c r="AU89" s="200">
        <v>0</v>
      </c>
    </row>
    <row r="90" spans="2:47" ht="23.25" customHeight="1" x14ac:dyDescent="0.25">
      <c r="B90" s="139">
        <v>1260</v>
      </c>
      <c r="C90" s="193"/>
      <c r="D90" s="199" t="s">
        <v>33</v>
      </c>
      <c r="E90" s="200">
        <f t="shared" si="137"/>
        <v>0</v>
      </c>
      <c r="F90" s="158">
        <f t="shared" si="137"/>
        <v>0</v>
      </c>
      <c r="G90" s="200">
        <f t="shared" si="137"/>
        <v>0</v>
      </c>
      <c r="I90" s="200">
        <v>0</v>
      </c>
      <c r="J90" s="158">
        <v>0</v>
      </c>
      <c r="K90" s="200">
        <v>0</v>
      </c>
      <c r="M90" s="200">
        <v>0</v>
      </c>
      <c r="N90" s="158">
        <v>0</v>
      </c>
      <c r="O90" s="200">
        <v>0</v>
      </c>
      <c r="Q90" s="200">
        <v>0</v>
      </c>
      <c r="R90" s="158">
        <v>0</v>
      </c>
      <c r="S90" s="200">
        <v>0</v>
      </c>
      <c r="U90" s="200">
        <v>0</v>
      </c>
      <c r="V90" s="158">
        <v>0</v>
      </c>
      <c r="W90" s="200">
        <v>0</v>
      </c>
      <c r="Y90" s="200">
        <v>0</v>
      </c>
      <c r="Z90" s="158">
        <v>0</v>
      </c>
      <c r="AA90" s="200">
        <v>0</v>
      </c>
      <c r="AC90" s="200">
        <v>0</v>
      </c>
      <c r="AD90" s="158">
        <v>0</v>
      </c>
      <c r="AE90" s="200">
        <v>0</v>
      </c>
      <c r="AG90" s="200">
        <v>0</v>
      </c>
      <c r="AH90" s="158">
        <v>0</v>
      </c>
      <c r="AI90" s="200">
        <v>0</v>
      </c>
      <c r="AK90" s="200">
        <v>0</v>
      </c>
      <c r="AL90" s="158">
        <v>0</v>
      </c>
      <c r="AM90" s="200">
        <v>0</v>
      </c>
      <c r="AO90" s="200">
        <v>0</v>
      </c>
      <c r="AP90" s="158">
        <v>0</v>
      </c>
      <c r="AQ90" s="200">
        <v>0</v>
      </c>
      <c r="AS90" s="200">
        <v>0</v>
      </c>
      <c r="AT90" s="158">
        <v>0</v>
      </c>
      <c r="AU90" s="200">
        <v>0</v>
      </c>
    </row>
    <row r="91" spans="2:47" ht="23.25" customHeight="1" x14ac:dyDescent="0.25">
      <c r="B91" s="139">
        <v>1270</v>
      </c>
      <c r="C91" s="193"/>
      <c r="D91" s="199" t="s">
        <v>35</v>
      </c>
      <c r="E91" s="200">
        <f t="shared" si="137"/>
        <v>0</v>
      </c>
      <c r="F91" s="158">
        <f t="shared" si="137"/>
        <v>0</v>
      </c>
      <c r="G91" s="200">
        <f t="shared" si="137"/>
        <v>0</v>
      </c>
      <c r="I91" s="200">
        <v>0</v>
      </c>
      <c r="J91" s="158">
        <v>0</v>
      </c>
      <c r="K91" s="200">
        <v>0</v>
      </c>
      <c r="M91" s="200">
        <v>0</v>
      </c>
      <c r="N91" s="158">
        <v>0</v>
      </c>
      <c r="O91" s="200">
        <v>0</v>
      </c>
      <c r="Q91" s="200">
        <v>0</v>
      </c>
      <c r="R91" s="158">
        <v>0</v>
      </c>
      <c r="S91" s="200">
        <v>0</v>
      </c>
      <c r="U91" s="200">
        <v>0</v>
      </c>
      <c r="V91" s="158">
        <v>0</v>
      </c>
      <c r="W91" s="200">
        <v>0</v>
      </c>
      <c r="Y91" s="200">
        <v>0</v>
      </c>
      <c r="Z91" s="158">
        <v>0</v>
      </c>
      <c r="AA91" s="200">
        <v>0</v>
      </c>
      <c r="AC91" s="200">
        <v>0</v>
      </c>
      <c r="AD91" s="158">
        <v>0</v>
      </c>
      <c r="AE91" s="200">
        <v>0</v>
      </c>
      <c r="AG91" s="200">
        <v>0</v>
      </c>
      <c r="AH91" s="158">
        <v>0</v>
      </c>
      <c r="AI91" s="200">
        <v>0</v>
      </c>
      <c r="AK91" s="200">
        <v>0</v>
      </c>
      <c r="AL91" s="158">
        <v>0</v>
      </c>
      <c r="AM91" s="200">
        <v>0</v>
      </c>
      <c r="AO91" s="200">
        <v>0</v>
      </c>
      <c r="AP91" s="158">
        <v>0</v>
      </c>
      <c r="AQ91" s="200">
        <v>0</v>
      </c>
      <c r="AS91" s="200">
        <v>0</v>
      </c>
      <c r="AT91" s="158">
        <v>0</v>
      </c>
      <c r="AU91" s="200">
        <v>0</v>
      </c>
    </row>
    <row r="92" spans="2:47" ht="23.25" customHeight="1" x14ac:dyDescent="0.25">
      <c r="B92" s="139">
        <v>1280</v>
      </c>
      <c r="C92" s="193"/>
      <c r="D92" s="199" t="s">
        <v>37</v>
      </c>
      <c r="E92" s="200">
        <f t="shared" si="137"/>
        <v>0</v>
      </c>
      <c r="F92" s="158">
        <f t="shared" si="137"/>
        <v>0</v>
      </c>
      <c r="G92" s="200">
        <f t="shared" si="137"/>
        <v>0</v>
      </c>
      <c r="I92" s="200">
        <v>0</v>
      </c>
      <c r="J92" s="158">
        <v>0</v>
      </c>
      <c r="K92" s="200">
        <v>0</v>
      </c>
      <c r="M92" s="200">
        <v>0</v>
      </c>
      <c r="N92" s="158">
        <v>0</v>
      </c>
      <c r="O92" s="200">
        <v>0</v>
      </c>
      <c r="Q92" s="200">
        <v>0</v>
      </c>
      <c r="R92" s="158">
        <v>0</v>
      </c>
      <c r="S92" s="200">
        <v>0</v>
      </c>
      <c r="U92" s="200">
        <v>0</v>
      </c>
      <c r="V92" s="158">
        <v>0</v>
      </c>
      <c r="W92" s="200">
        <v>0</v>
      </c>
      <c r="Y92" s="200">
        <v>0</v>
      </c>
      <c r="Z92" s="158">
        <v>0</v>
      </c>
      <c r="AA92" s="200">
        <v>0</v>
      </c>
      <c r="AC92" s="200">
        <v>0</v>
      </c>
      <c r="AD92" s="158">
        <v>0</v>
      </c>
      <c r="AE92" s="200">
        <v>0</v>
      </c>
      <c r="AG92" s="200">
        <v>0</v>
      </c>
      <c r="AH92" s="158">
        <v>0</v>
      </c>
      <c r="AI92" s="200">
        <v>0</v>
      </c>
      <c r="AK92" s="200">
        <v>0</v>
      </c>
      <c r="AL92" s="158">
        <v>0</v>
      </c>
      <c r="AM92" s="200">
        <v>0</v>
      </c>
      <c r="AO92" s="200">
        <v>0</v>
      </c>
      <c r="AP92" s="158">
        <v>0</v>
      </c>
      <c r="AQ92" s="200">
        <v>0</v>
      </c>
      <c r="AS92" s="200">
        <v>0</v>
      </c>
      <c r="AT92" s="158">
        <v>0</v>
      </c>
      <c r="AU92" s="200">
        <v>0</v>
      </c>
    </row>
    <row r="93" spans="2:47" ht="23.25" customHeight="1" x14ac:dyDescent="0.25">
      <c r="B93" s="139">
        <v>1290</v>
      </c>
      <c r="C93" s="193"/>
      <c r="D93" s="199" t="s">
        <v>38</v>
      </c>
      <c r="E93" s="200">
        <f t="shared" si="137"/>
        <v>0</v>
      </c>
      <c r="F93" s="158">
        <f t="shared" si="137"/>
        <v>0</v>
      </c>
      <c r="G93" s="200">
        <f t="shared" si="137"/>
        <v>0</v>
      </c>
      <c r="I93" s="200">
        <v>0</v>
      </c>
      <c r="J93" s="158">
        <v>0</v>
      </c>
      <c r="K93" s="200">
        <v>0</v>
      </c>
      <c r="M93" s="200">
        <v>0</v>
      </c>
      <c r="N93" s="158">
        <v>0</v>
      </c>
      <c r="O93" s="200">
        <v>0</v>
      </c>
      <c r="Q93" s="200">
        <v>0</v>
      </c>
      <c r="R93" s="158">
        <v>0</v>
      </c>
      <c r="S93" s="200">
        <v>0</v>
      </c>
      <c r="U93" s="200">
        <v>0</v>
      </c>
      <c r="V93" s="158">
        <v>0</v>
      </c>
      <c r="W93" s="200">
        <v>0</v>
      </c>
      <c r="Y93" s="200">
        <v>0</v>
      </c>
      <c r="Z93" s="158">
        <v>0</v>
      </c>
      <c r="AA93" s="200">
        <v>0</v>
      </c>
      <c r="AC93" s="200">
        <v>0</v>
      </c>
      <c r="AD93" s="158">
        <v>0</v>
      </c>
      <c r="AE93" s="200">
        <v>0</v>
      </c>
      <c r="AG93" s="200">
        <v>0</v>
      </c>
      <c r="AH93" s="158">
        <v>0</v>
      </c>
      <c r="AI93" s="200">
        <v>0</v>
      </c>
      <c r="AK93" s="200">
        <v>0</v>
      </c>
      <c r="AL93" s="158">
        <v>0</v>
      </c>
      <c r="AM93" s="200">
        <v>0</v>
      </c>
      <c r="AO93" s="200">
        <v>0</v>
      </c>
      <c r="AP93" s="158">
        <v>0</v>
      </c>
      <c r="AQ93" s="200">
        <v>0</v>
      </c>
      <c r="AS93" s="200">
        <v>0</v>
      </c>
      <c r="AT93" s="158">
        <v>0</v>
      </c>
      <c r="AU93" s="200">
        <v>0</v>
      </c>
    </row>
    <row r="94" spans="2:47" ht="23.25" customHeight="1" x14ac:dyDescent="0.25">
      <c r="B94" s="139"/>
      <c r="C94" s="193"/>
      <c r="D94" s="199"/>
      <c r="E94" s="200"/>
      <c r="F94" s="158"/>
      <c r="G94" s="200"/>
      <c r="I94" s="200"/>
      <c r="J94" s="158"/>
      <c r="K94" s="200"/>
      <c r="M94" s="200"/>
      <c r="N94" s="158"/>
      <c r="O94" s="200"/>
      <c r="Q94" s="200"/>
      <c r="R94" s="158"/>
      <c r="S94" s="200"/>
      <c r="U94" s="200"/>
      <c r="V94" s="158"/>
      <c r="W94" s="200"/>
      <c r="Y94" s="200"/>
      <c r="Z94" s="158"/>
      <c r="AA94" s="200"/>
      <c r="AC94" s="200"/>
      <c r="AD94" s="158"/>
      <c r="AE94" s="200"/>
      <c r="AG94" s="200"/>
      <c r="AH94" s="158"/>
      <c r="AI94" s="200"/>
      <c r="AK94" s="200"/>
      <c r="AL94" s="158"/>
      <c r="AM94" s="200"/>
      <c r="AO94" s="200"/>
      <c r="AP94" s="158"/>
      <c r="AQ94" s="200"/>
      <c r="AS94" s="200"/>
      <c r="AT94" s="158"/>
      <c r="AU94" s="200"/>
    </row>
    <row r="95" spans="2:47" ht="23.25" customHeight="1" x14ac:dyDescent="0.25">
      <c r="B95" s="139">
        <v>1200</v>
      </c>
      <c r="C95" s="193"/>
      <c r="D95" s="201" t="s">
        <v>40</v>
      </c>
      <c r="E95" s="203">
        <f>SUM(E85:E93)</f>
        <v>0</v>
      </c>
      <c r="F95" s="176">
        <f>SUM(F85:F93)</f>
        <v>0</v>
      </c>
      <c r="G95" s="203">
        <f>SUM(G85:G93)</f>
        <v>0</v>
      </c>
      <c r="I95" s="203">
        <f t="shared" ref="I95:K95" si="138">SUM(I85:I93)</f>
        <v>0</v>
      </c>
      <c r="J95" s="176">
        <f t="shared" si="138"/>
        <v>0</v>
      </c>
      <c r="K95" s="203">
        <f t="shared" si="138"/>
        <v>0</v>
      </c>
      <c r="M95" s="203">
        <f t="shared" ref="M95:O95" si="139">SUM(M85:M93)</f>
        <v>0</v>
      </c>
      <c r="N95" s="176">
        <f t="shared" si="139"/>
        <v>0</v>
      </c>
      <c r="O95" s="203">
        <f t="shared" si="139"/>
        <v>0</v>
      </c>
      <c r="Q95" s="203">
        <f t="shared" ref="Q95:S95" si="140">SUM(Q85:Q93)</f>
        <v>0</v>
      </c>
      <c r="R95" s="176">
        <f t="shared" si="140"/>
        <v>0</v>
      </c>
      <c r="S95" s="203">
        <f t="shared" si="140"/>
        <v>0</v>
      </c>
      <c r="U95" s="203">
        <f t="shared" ref="U95:W95" si="141">SUM(U85:U93)</f>
        <v>0</v>
      </c>
      <c r="V95" s="176">
        <f t="shared" si="141"/>
        <v>0</v>
      </c>
      <c r="W95" s="203">
        <f t="shared" si="141"/>
        <v>0</v>
      </c>
      <c r="Y95" s="203">
        <f t="shared" ref="Y95:AA95" si="142">SUM(Y85:Y93)</f>
        <v>0</v>
      </c>
      <c r="Z95" s="176">
        <f t="shared" si="142"/>
        <v>0</v>
      </c>
      <c r="AA95" s="203">
        <f t="shared" si="142"/>
        <v>0</v>
      </c>
      <c r="AC95" s="203">
        <f t="shared" ref="AC95:AE95" si="143">SUM(AC85:AC93)</f>
        <v>0</v>
      </c>
      <c r="AD95" s="176">
        <f t="shared" si="143"/>
        <v>0</v>
      </c>
      <c r="AE95" s="203">
        <f t="shared" si="143"/>
        <v>0</v>
      </c>
      <c r="AG95" s="203">
        <f t="shared" ref="AG95:AI95" si="144">SUM(AG85:AG93)</f>
        <v>0</v>
      </c>
      <c r="AH95" s="176">
        <f t="shared" si="144"/>
        <v>0</v>
      </c>
      <c r="AI95" s="203">
        <f t="shared" si="144"/>
        <v>0</v>
      </c>
      <c r="AK95" s="203">
        <f t="shared" ref="AK95:AM95" si="145">SUM(AK85:AK93)</f>
        <v>0</v>
      </c>
      <c r="AL95" s="176">
        <f t="shared" si="145"/>
        <v>0</v>
      </c>
      <c r="AM95" s="203">
        <f t="shared" si="145"/>
        <v>0</v>
      </c>
      <c r="AO95" s="203">
        <f t="shared" ref="AO95:AQ95" si="146">SUM(AO85:AO93)</f>
        <v>0</v>
      </c>
      <c r="AP95" s="176">
        <f t="shared" si="146"/>
        <v>0</v>
      </c>
      <c r="AQ95" s="203">
        <f t="shared" si="146"/>
        <v>0</v>
      </c>
      <c r="AS95" s="203">
        <f t="shared" ref="AS95:AU95" si="147">SUM(AS85:AS93)</f>
        <v>0</v>
      </c>
      <c r="AT95" s="176">
        <f t="shared" si="147"/>
        <v>0</v>
      </c>
      <c r="AU95" s="203">
        <f t="shared" si="147"/>
        <v>0</v>
      </c>
    </row>
    <row r="96" spans="2:47" ht="23.25" customHeight="1" x14ac:dyDescent="0.25">
      <c r="B96" s="139"/>
      <c r="C96" s="193"/>
      <c r="D96" s="194"/>
      <c r="E96" s="204"/>
      <c r="F96" s="149"/>
      <c r="G96" s="204"/>
      <c r="I96" s="204"/>
      <c r="J96" s="149"/>
      <c r="K96" s="204"/>
      <c r="M96" s="204"/>
      <c r="N96" s="149"/>
      <c r="O96" s="204"/>
      <c r="Q96" s="204"/>
      <c r="R96" s="149"/>
      <c r="S96" s="204"/>
      <c r="U96" s="204"/>
      <c r="V96" s="149"/>
      <c r="W96" s="204"/>
      <c r="Y96" s="204"/>
      <c r="Z96" s="149"/>
      <c r="AA96" s="204"/>
      <c r="AC96" s="204"/>
      <c r="AD96" s="149"/>
      <c r="AE96" s="204"/>
      <c r="AG96" s="204"/>
      <c r="AH96" s="149"/>
      <c r="AI96" s="204"/>
      <c r="AK96" s="204"/>
      <c r="AL96" s="149"/>
      <c r="AM96" s="204"/>
      <c r="AO96" s="204"/>
      <c r="AP96" s="149"/>
      <c r="AQ96" s="204"/>
      <c r="AS96" s="204"/>
      <c r="AT96" s="149"/>
      <c r="AU96" s="204"/>
    </row>
    <row r="97" spans="2:47" ht="23.25" customHeight="1" x14ac:dyDescent="0.25">
      <c r="B97" s="139">
        <v>1000</v>
      </c>
      <c r="C97" s="193"/>
      <c r="D97" s="194" t="s">
        <v>42</v>
      </c>
      <c r="E97" s="204">
        <f>+E95+E82</f>
        <v>0</v>
      </c>
      <c r="F97" s="149">
        <f>+F95+F82</f>
        <v>0</v>
      </c>
      <c r="G97" s="204">
        <f>+G95+G82</f>
        <v>0</v>
      </c>
      <c r="I97" s="204">
        <f t="shared" ref="I97:K97" si="148">+I95+I82</f>
        <v>0</v>
      </c>
      <c r="J97" s="149">
        <f t="shared" si="148"/>
        <v>0</v>
      </c>
      <c r="K97" s="204">
        <f t="shared" si="148"/>
        <v>0</v>
      </c>
      <c r="M97" s="204">
        <f t="shared" ref="M97:O97" si="149">+M95+M82</f>
        <v>0</v>
      </c>
      <c r="N97" s="149">
        <f t="shared" si="149"/>
        <v>0</v>
      </c>
      <c r="O97" s="204">
        <f t="shared" si="149"/>
        <v>0</v>
      </c>
      <c r="Q97" s="204">
        <f t="shared" ref="Q97:S97" si="150">+Q95+Q82</f>
        <v>0</v>
      </c>
      <c r="R97" s="149">
        <f t="shared" si="150"/>
        <v>0</v>
      </c>
      <c r="S97" s="204">
        <f t="shared" si="150"/>
        <v>0</v>
      </c>
      <c r="U97" s="204">
        <f t="shared" ref="U97:W97" si="151">+U95+U82</f>
        <v>0</v>
      </c>
      <c r="V97" s="149">
        <f t="shared" si="151"/>
        <v>0</v>
      </c>
      <c r="W97" s="204">
        <f t="shared" si="151"/>
        <v>0</v>
      </c>
      <c r="Y97" s="204">
        <f t="shared" ref="Y97:AA97" si="152">+Y95+Y82</f>
        <v>0</v>
      </c>
      <c r="Z97" s="149">
        <f t="shared" si="152"/>
        <v>0</v>
      </c>
      <c r="AA97" s="204">
        <f t="shared" si="152"/>
        <v>0</v>
      </c>
      <c r="AC97" s="204">
        <f t="shared" ref="AC97:AE97" si="153">+AC95+AC82</f>
        <v>0</v>
      </c>
      <c r="AD97" s="149">
        <f t="shared" si="153"/>
        <v>0</v>
      </c>
      <c r="AE97" s="204">
        <f t="shared" si="153"/>
        <v>0</v>
      </c>
      <c r="AG97" s="204">
        <f t="shared" ref="AG97:AI97" si="154">+AG95+AG82</f>
        <v>0</v>
      </c>
      <c r="AH97" s="149">
        <f t="shared" si="154"/>
        <v>0</v>
      </c>
      <c r="AI97" s="204">
        <f t="shared" si="154"/>
        <v>0</v>
      </c>
      <c r="AK97" s="204">
        <f t="shared" ref="AK97:AM97" si="155">+AK95+AK82</f>
        <v>0</v>
      </c>
      <c r="AL97" s="149">
        <f t="shared" si="155"/>
        <v>0</v>
      </c>
      <c r="AM97" s="204">
        <f t="shared" si="155"/>
        <v>0</v>
      </c>
      <c r="AO97" s="204">
        <f t="shared" ref="AO97:AQ97" si="156">+AO95+AO82</f>
        <v>0</v>
      </c>
      <c r="AP97" s="149">
        <f t="shared" si="156"/>
        <v>0</v>
      </c>
      <c r="AQ97" s="204">
        <f t="shared" si="156"/>
        <v>0</v>
      </c>
      <c r="AS97" s="204">
        <f t="shared" ref="AS97:AU97" si="157">+AS95+AS82</f>
        <v>0</v>
      </c>
      <c r="AT97" s="149">
        <f t="shared" si="157"/>
        <v>0</v>
      </c>
      <c r="AU97" s="204">
        <f t="shared" si="157"/>
        <v>0</v>
      </c>
    </row>
    <row r="98" spans="2:47" ht="23.25" customHeight="1" x14ac:dyDescent="0.25">
      <c r="B98" s="182"/>
      <c r="C98" s="205"/>
      <c r="D98" s="206"/>
      <c r="E98" s="209"/>
      <c r="F98" s="208"/>
      <c r="G98" s="209"/>
      <c r="I98" s="209"/>
      <c r="J98" s="208"/>
      <c r="K98" s="209"/>
      <c r="M98" s="209"/>
      <c r="N98" s="208"/>
      <c r="O98" s="209"/>
      <c r="Q98" s="209"/>
      <c r="R98" s="208"/>
      <c r="S98" s="209"/>
      <c r="U98" s="209"/>
      <c r="V98" s="208"/>
      <c r="W98" s="209"/>
      <c r="Y98" s="209"/>
      <c r="Z98" s="208"/>
      <c r="AA98" s="209"/>
      <c r="AC98" s="209"/>
      <c r="AD98" s="208"/>
      <c r="AE98" s="209"/>
      <c r="AG98" s="209"/>
      <c r="AH98" s="208"/>
      <c r="AI98" s="209"/>
      <c r="AK98" s="209"/>
      <c r="AL98" s="208"/>
      <c r="AM98" s="209"/>
      <c r="AO98" s="209"/>
      <c r="AP98" s="208"/>
      <c r="AQ98" s="209"/>
      <c r="AS98" s="209"/>
      <c r="AT98" s="208"/>
      <c r="AU98" s="209"/>
    </row>
    <row r="99" spans="2:47" ht="23.25" customHeight="1" x14ac:dyDescent="0.25">
      <c r="B99" s="133"/>
      <c r="C99" s="145" t="s">
        <v>2</v>
      </c>
      <c r="D99" s="198"/>
      <c r="E99" s="356"/>
      <c r="F99" s="191"/>
      <c r="G99" s="191"/>
      <c r="I99" s="356"/>
      <c r="J99" s="191"/>
      <c r="K99" s="191"/>
      <c r="M99" s="356"/>
      <c r="N99" s="191"/>
      <c r="O99" s="191"/>
      <c r="Q99" s="356"/>
      <c r="R99" s="191"/>
      <c r="S99" s="191"/>
      <c r="U99" s="356"/>
      <c r="V99" s="191"/>
      <c r="W99" s="191"/>
      <c r="Y99" s="356"/>
      <c r="Z99" s="191"/>
      <c r="AA99" s="191"/>
      <c r="AC99" s="356"/>
      <c r="AD99" s="191"/>
      <c r="AE99" s="191"/>
      <c r="AG99" s="356"/>
      <c r="AH99" s="191"/>
      <c r="AI99" s="191"/>
      <c r="AK99" s="356"/>
      <c r="AL99" s="191"/>
      <c r="AM99" s="191"/>
      <c r="AO99" s="356"/>
      <c r="AP99" s="191"/>
      <c r="AQ99" s="191"/>
      <c r="AS99" s="356"/>
      <c r="AT99" s="191"/>
      <c r="AU99" s="191"/>
    </row>
    <row r="100" spans="2:47" ht="23.25" customHeight="1" x14ac:dyDescent="0.25">
      <c r="B100" s="139"/>
      <c r="C100" s="193"/>
      <c r="D100" s="194"/>
      <c r="E100" s="367"/>
      <c r="F100" s="211"/>
      <c r="G100" s="211"/>
      <c r="I100" s="367"/>
      <c r="J100" s="211"/>
      <c r="K100" s="211"/>
      <c r="M100" s="367"/>
      <c r="N100" s="211"/>
      <c r="O100" s="211"/>
      <c r="Q100" s="367"/>
      <c r="R100" s="211"/>
      <c r="S100" s="211"/>
      <c r="U100" s="367"/>
      <c r="V100" s="211"/>
      <c r="W100" s="211"/>
      <c r="Y100" s="367"/>
      <c r="Z100" s="211"/>
      <c r="AA100" s="211"/>
      <c r="AC100" s="367"/>
      <c r="AD100" s="211"/>
      <c r="AE100" s="211"/>
      <c r="AG100" s="367"/>
      <c r="AH100" s="211"/>
      <c r="AI100" s="211"/>
      <c r="AK100" s="367"/>
      <c r="AL100" s="211"/>
      <c r="AM100" s="211"/>
      <c r="AO100" s="367"/>
      <c r="AP100" s="211"/>
      <c r="AQ100" s="211"/>
      <c r="AS100" s="367"/>
      <c r="AT100" s="211"/>
      <c r="AU100" s="211"/>
    </row>
    <row r="101" spans="2:47" ht="23.25" customHeight="1" x14ac:dyDescent="0.25">
      <c r="B101" s="139"/>
      <c r="C101" s="145" t="s">
        <v>4</v>
      </c>
      <c r="D101" s="198"/>
      <c r="E101" s="204"/>
      <c r="F101" s="149"/>
      <c r="G101" s="149"/>
      <c r="I101" s="204"/>
      <c r="J101" s="149"/>
      <c r="K101" s="149"/>
      <c r="M101" s="204"/>
      <c r="N101" s="149"/>
      <c r="O101" s="149"/>
      <c r="Q101" s="204"/>
      <c r="R101" s="149"/>
      <c r="S101" s="149"/>
      <c r="U101" s="204"/>
      <c r="V101" s="149"/>
      <c r="W101" s="149"/>
      <c r="Y101" s="204"/>
      <c r="Z101" s="149"/>
      <c r="AA101" s="149"/>
      <c r="AC101" s="204"/>
      <c r="AD101" s="149"/>
      <c r="AE101" s="149"/>
      <c r="AG101" s="204"/>
      <c r="AH101" s="149"/>
      <c r="AI101" s="149"/>
      <c r="AK101" s="204"/>
      <c r="AL101" s="149"/>
      <c r="AM101" s="149"/>
      <c r="AO101" s="204"/>
      <c r="AP101" s="149"/>
      <c r="AQ101" s="149"/>
      <c r="AS101" s="204"/>
      <c r="AT101" s="149"/>
      <c r="AU101" s="149"/>
    </row>
    <row r="102" spans="2:47" ht="23.25" customHeight="1" x14ac:dyDescent="0.25">
      <c r="B102" s="139">
        <v>2110</v>
      </c>
      <c r="C102" s="193"/>
      <c r="D102" s="199" t="s">
        <v>6</v>
      </c>
      <c r="E102" s="200">
        <f t="shared" ref="E102:G109" si="158">+I102+M102+Q102+U102+Y102+AC102+AG102+AK102+AO102+AS102</f>
        <v>0</v>
      </c>
      <c r="F102" s="158">
        <f t="shared" si="158"/>
        <v>0</v>
      </c>
      <c r="G102" s="158">
        <f t="shared" si="158"/>
        <v>0</v>
      </c>
      <c r="I102" s="200">
        <v>0</v>
      </c>
      <c r="J102" s="158">
        <v>0</v>
      </c>
      <c r="K102" s="158">
        <v>0</v>
      </c>
      <c r="M102" s="200">
        <v>0</v>
      </c>
      <c r="N102" s="158">
        <v>0</v>
      </c>
      <c r="O102" s="158">
        <v>0</v>
      </c>
      <c r="Q102" s="200">
        <v>0</v>
      </c>
      <c r="R102" s="158">
        <v>0</v>
      </c>
      <c r="S102" s="158">
        <v>0</v>
      </c>
      <c r="U102" s="200">
        <v>0</v>
      </c>
      <c r="V102" s="158">
        <v>0</v>
      </c>
      <c r="W102" s="158">
        <v>0</v>
      </c>
      <c r="Y102" s="200">
        <v>0</v>
      </c>
      <c r="Z102" s="158">
        <v>0</v>
      </c>
      <c r="AA102" s="158">
        <v>0</v>
      </c>
      <c r="AC102" s="200">
        <v>0</v>
      </c>
      <c r="AD102" s="158">
        <v>0</v>
      </c>
      <c r="AE102" s="158">
        <v>0</v>
      </c>
      <c r="AG102" s="200">
        <v>0</v>
      </c>
      <c r="AH102" s="158">
        <v>0</v>
      </c>
      <c r="AI102" s="158">
        <v>0</v>
      </c>
      <c r="AK102" s="200">
        <v>0</v>
      </c>
      <c r="AL102" s="158">
        <v>0</v>
      </c>
      <c r="AM102" s="158">
        <v>0</v>
      </c>
      <c r="AO102" s="200">
        <v>0</v>
      </c>
      <c r="AP102" s="158">
        <v>0</v>
      </c>
      <c r="AQ102" s="158">
        <v>0</v>
      </c>
      <c r="AS102" s="200">
        <v>0</v>
      </c>
      <c r="AT102" s="158">
        <v>0</v>
      </c>
      <c r="AU102" s="158">
        <v>0</v>
      </c>
    </row>
    <row r="103" spans="2:47" ht="23.25" customHeight="1" x14ac:dyDescent="0.25">
      <c r="B103" s="139">
        <v>2120</v>
      </c>
      <c r="C103" s="193"/>
      <c r="D103" s="199" t="s">
        <v>8</v>
      </c>
      <c r="E103" s="200">
        <f t="shared" si="158"/>
        <v>0</v>
      </c>
      <c r="F103" s="158">
        <f t="shared" si="158"/>
        <v>0</v>
      </c>
      <c r="G103" s="158">
        <f t="shared" si="158"/>
        <v>0</v>
      </c>
      <c r="I103" s="200">
        <v>0</v>
      </c>
      <c r="J103" s="158">
        <v>0</v>
      </c>
      <c r="K103" s="158">
        <v>0</v>
      </c>
      <c r="M103" s="200">
        <v>0</v>
      </c>
      <c r="N103" s="158">
        <v>0</v>
      </c>
      <c r="O103" s="158">
        <v>0</v>
      </c>
      <c r="Q103" s="200">
        <v>0</v>
      </c>
      <c r="R103" s="158">
        <v>0</v>
      </c>
      <c r="S103" s="158">
        <v>0</v>
      </c>
      <c r="U103" s="200">
        <v>0</v>
      </c>
      <c r="V103" s="158">
        <v>0</v>
      </c>
      <c r="W103" s="158">
        <v>0</v>
      </c>
      <c r="Y103" s="200">
        <v>0</v>
      </c>
      <c r="Z103" s="158">
        <v>0</v>
      </c>
      <c r="AA103" s="158">
        <v>0</v>
      </c>
      <c r="AC103" s="200">
        <v>0</v>
      </c>
      <c r="AD103" s="158">
        <v>0</v>
      </c>
      <c r="AE103" s="158">
        <v>0</v>
      </c>
      <c r="AG103" s="200">
        <v>0</v>
      </c>
      <c r="AH103" s="158">
        <v>0</v>
      </c>
      <c r="AI103" s="158">
        <v>0</v>
      </c>
      <c r="AK103" s="200">
        <v>0</v>
      </c>
      <c r="AL103" s="158">
        <v>0</v>
      </c>
      <c r="AM103" s="158">
        <v>0</v>
      </c>
      <c r="AO103" s="200">
        <v>0</v>
      </c>
      <c r="AP103" s="158">
        <v>0</v>
      </c>
      <c r="AQ103" s="158">
        <v>0</v>
      </c>
      <c r="AS103" s="200">
        <v>0</v>
      </c>
      <c r="AT103" s="158">
        <v>0</v>
      </c>
      <c r="AU103" s="158">
        <v>0</v>
      </c>
    </row>
    <row r="104" spans="2:47" ht="23.25" customHeight="1" x14ac:dyDescent="0.25">
      <c r="B104" s="139">
        <v>2130</v>
      </c>
      <c r="C104" s="193"/>
      <c r="D104" s="199" t="s">
        <v>10</v>
      </c>
      <c r="E104" s="200">
        <f t="shared" si="158"/>
        <v>0</v>
      </c>
      <c r="F104" s="158">
        <f t="shared" si="158"/>
        <v>0</v>
      </c>
      <c r="G104" s="158">
        <f t="shared" si="158"/>
        <v>0</v>
      </c>
      <c r="I104" s="200">
        <v>0</v>
      </c>
      <c r="J104" s="158">
        <v>0</v>
      </c>
      <c r="K104" s="158">
        <v>0</v>
      </c>
      <c r="M104" s="200">
        <v>0</v>
      </c>
      <c r="N104" s="158">
        <v>0</v>
      </c>
      <c r="O104" s="158">
        <v>0</v>
      </c>
      <c r="Q104" s="200">
        <v>0</v>
      </c>
      <c r="R104" s="158">
        <v>0</v>
      </c>
      <c r="S104" s="158">
        <v>0</v>
      </c>
      <c r="U104" s="200">
        <v>0</v>
      </c>
      <c r="V104" s="158">
        <v>0</v>
      </c>
      <c r="W104" s="158">
        <v>0</v>
      </c>
      <c r="Y104" s="200">
        <v>0</v>
      </c>
      <c r="Z104" s="158">
        <v>0</v>
      </c>
      <c r="AA104" s="158">
        <v>0</v>
      </c>
      <c r="AC104" s="200">
        <v>0</v>
      </c>
      <c r="AD104" s="158">
        <v>0</v>
      </c>
      <c r="AE104" s="158">
        <v>0</v>
      </c>
      <c r="AG104" s="200">
        <v>0</v>
      </c>
      <c r="AH104" s="158">
        <v>0</v>
      </c>
      <c r="AI104" s="158">
        <v>0</v>
      </c>
      <c r="AK104" s="200">
        <v>0</v>
      </c>
      <c r="AL104" s="158">
        <v>0</v>
      </c>
      <c r="AM104" s="158">
        <v>0</v>
      </c>
      <c r="AO104" s="200">
        <v>0</v>
      </c>
      <c r="AP104" s="158">
        <v>0</v>
      </c>
      <c r="AQ104" s="158">
        <v>0</v>
      </c>
      <c r="AS104" s="200">
        <v>0</v>
      </c>
      <c r="AT104" s="158">
        <v>0</v>
      </c>
      <c r="AU104" s="158">
        <v>0</v>
      </c>
    </row>
    <row r="105" spans="2:47" ht="23.25" customHeight="1" x14ac:dyDescent="0.25">
      <c r="B105" s="139">
        <v>2140</v>
      </c>
      <c r="C105" s="193"/>
      <c r="D105" s="199" t="s">
        <v>12</v>
      </c>
      <c r="E105" s="200">
        <f t="shared" si="158"/>
        <v>0</v>
      </c>
      <c r="F105" s="158">
        <f t="shared" si="158"/>
        <v>0</v>
      </c>
      <c r="G105" s="158">
        <f t="shared" si="158"/>
        <v>0</v>
      </c>
      <c r="I105" s="200">
        <v>0</v>
      </c>
      <c r="J105" s="158">
        <v>0</v>
      </c>
      <c r="K105" s="158">
        <v>0</v>
      </c>
      <c r="M105" s="200">
        <v>0</v>
      </c>
      <c r="N105" s="158">
        <v>0</v>
      </c>
      <c r="O105" s="158">
        <v>0</v>
      </c>
      <c r="Q105" s="200">
        <v>0</v>
      </c>
      <c r="R105" s="158">
        <v>0</v>
      </c>
      <c r="S105" s="158">
        <v>0</v>
      </c>
      <c r="U105" s="200">
        <v>0</v>
      </c>
      <c r="V105" s="158">
        <v>0</v>
      </c>
      <c r="W105" s="158">
        <v>0</v>
      </c>
      <c r="Y105" s="200">
        <v>0</v>
      </c>
      <c r="Z105" s="158">
        <v>0</v>
      </c>
      <c r="AA105" s="158">
        <v>0</v>
      </c>
      <c r="AC105" s="200">
        <v>0</v>
      </c>
      <c r="AD105" s="158">
        <v>0</v>
      </c>
      <c r="AE105" s="158">
        <v>0</v>
      </c>
      <c r="AG105" s="200">
        <v>0</v>
      </c>
      <c r="AH105" s="158">
        <v>0</v>
      </c>
      <c r="AI105" s="158">
        <v>0</v>
      </c>
      <c r="AK105" s="200">
        <v>0</v>
      </c>
      <c r="AL105" s="158">
        <v>0</v>
      </c>
      <c r="AM105" s="158">
        <v>0</v>
      </c>
      <c r="AO105" s="200">
        <v>0</v>
      </c>
      <c r="AP105" s="158">
        <v>0</v>
      </c>
      <c r="AQ105" s="158">
        <v>0</v>
      </c>
      <c r="AS105" s="200">
        <v>0</v>
      </c>
      <c r="AT105" s="158">
        <v>0</v>
      </c>
      <c r="AU105" s="158">
        <v>0</v>
      </c>
    </row>
    <row r="106" spans="2:47" ht="23.25" customHeight="1" x14ac:dyDescent="0.25">
      <c r="B106" s="139">
        <v>2150</v>
      </c>
      <c r="C106" s="193"/>
      <c r="D106" s="199" t="s">
        <v>14</v>
      </c>
      <c r="E106" s="200">
        <f t="shared" si="158"/>
        <v>0</v>
      </c>
      <c r="F106" s="158">
        <f t="shared" si="158"/>
        <v>0</v>
      </c>
      <c r="G106" s="158">
        <f t="shared" si="158"/>
        <v>0</v>
      </c>
      <c r="I106" s="200">
        <v>0</v>
      </c>
      <c r="J106" s="158">
        <v>0</v>
      </c>
      <c r="K106" s="158">
        <v>0</v>
      </c>
      <c r="M106" s="200">
        <v>0</v>
      </c>
      <c r="N106" s="158">
        <v>0</v>
      </c>
      <c r="O106" s="158">
        <v>0</v>
      </c>
      <c r="Q106" s="200">
        <v>0</v>
      </c>
      <c r="R106" s="158">
        <v>0</v>
      </c>
      <c r="S106" s="158">
        <v>0</v>
      </c>
      <c r="U106" s="200">
        <v>0</v>
      </c>
      <c r="V106" s="158">
        <v>0</v>
      </c>
      <c r="W106" s="158">
        <v>0</v>
      </c>
      <c r="Y106" s="200">
        <v>0</v>
      </c>
      <c r="Z106" s="158">
        <v>0</v>
      </c>
      <c r="AA106" s="158">
        <v>0</v>
      </c>
      <c r="AC106" s="200">
        <v>0</v>
      </c>
      <c r="AD106" s="158">
        <v>0</v>
      </c>
      <c r="AE106" s="158">
        <v>0</v>
      </c>
      <c r="AG106" s="200">
        <v>0</v>
      </c>
      <c r="AH106" s="158">
        <v>0</v>
      </c>
      <c r="AI106" s="158">
        <v>0</v>
      </c>
      <c r="AK106" s="200">
        <v>0</v>
      </c>
      <c r="AL106" s="158">
        <v>0</v>
      </c>
      <c r="AM106" s="158">
        <v>0</v>
      </c>
      <c r="AO106" s="200">
        <v>0</v>
      </c>
      <c r="AP106" s="158">
        <v>0</v>
      </c>
      <c r="AQ106" s="158">
        <v>0</v>
      </c>
      <c r="AS106" s="200">
        <v>0</v>
      </c>
      <c r="AT106" s="158">
        <v>0</v>
      </c>
      <c r="AU106" s="158">
        <v>0</v>
      </c>
    </row>
    <row r="107" spans="2:47" ht="23.25" customHeight="1" x14ac:dyDescent="0.25">
      <c r="B107" s="139">
        <v>2160</v>
      </c>
      <c r="C107" s="193"/>
      <c r="D107" s="199" t="s">
        <v>16</v>
      </c>
      <c r="E107" s="200">
        <f t="shared" si="158"/>
        <v>0</v>
      </c>
      <c r="F107" s="158">
        <f t="shared" si="158"/>
        <v>0</v>
      </c>
      <c r="G107" s="158">
        <f t="shared" si="158"/>
        <v>0</v>
      </c>
      <c r="I107" s="200">
        <v>0</v>
      </c>
      <c r="J107" s="158">
        <v>0</v>
      </c>
      <c r="K107" s="158">
        <v>0</v>
      </c>
      <c r="M107" s="200">
        <v>0</v>
      </c>
      <c r="N107" s="158">
        <v>0</v>
      </c>
      <c r="O107" s="158">
        <v>0</v>
      </c>
      <c r="Q107" s="200">
        <v>0</v>
      </c>
      <c r="R107" s="158">
        <v>0</v>
      </c>
      <c r="S107" s="158">
        <v>0</v>
      </c>
      <c r="U107" s="200">
        <v>0</v>
      </c>
      <c r="V107" s="158">
        <v>0</v>
      </c>
      <c r="W107" s="158">
        <v>0</v>
      </c>
      <c r="Y107" s="200">
        <v>0</v>
      </c>
      <c r="Z107" s="158">
        <v>0</v>
      </c>
      <c r="AA107" s="158">
        <v>0</v>
      </c>
      <c r="AC107" s="200">
        <v>0</v>
      </c>
      <c r="AD107" s="158">
        <v>0</v>
      </c>
      <c r="AE107" s="158">
        <v>0</v>
      </c>
      <c r="AG107" s="200">
        <v>0</v>
      </c>
      <c r="AH107" s="158">
        <v>0</v>
      </c>
      <c r="AI107" s="158">
        <v>0</v>
      </c>
      <c r="AK107" s="200">
        <v>0</v>
      </c>
      <c r="AL107" s="158">
        <v>0</v>
      </c>
      <c r="AM107" s="158">
        <v>0</v>
      </c>
      <c r="AO107" s="200">
        <v>0</v>
      </c>
      <c r="AP107" s="158">
        <v>0</v>
      </c>
      <c r="AQ107" s="158">
        <v>0</v>
      </c>
      <c r="AS107" s="200">
        <v>0</v>
      </c>
      <c r="AT107" s="158">
        <v>0</v>
      </c>
      <c r="AU107" s="158">
        <v>0</v>
      </c>
    </row>
    <row r="108" spans="2:47" ht="23.25" customHeight="1" x14ac:dyDescent="0.25">
      <c r="B108" s="139">
        <v>2170</v>
      </c>
      <c r="C108" s="193"/>
      <c r="D108" s="199" t="s">
        <v>18</v>
      </c>
      <c r="E108" s="200">
        <f t="shared" si="158"/>
        <v>0</v>
      </c>
      <c r="F108" s="158">
        <f t="shared" si="158"/>
        <v>0</v>
      </c>
      <c r="G108" s="158">
        <f t="shared" si="158"/>
        <v>0</v>
      </c>
      <c r="I108" s="200">
        <v>0</v>
      </c>
      <c r="J108" s="158">
        <v>0</v>
      </c>
      <c r="K108" s="158">
        <v>0</v>
      </c>
      <c r="M108" s="200">
        <v>0</v>
      </c>
      <c r="N108" s="158">
        <v>0</v>
      </c>
      <c r="O108" s="158">
        <v>0</v>
      </c>
      <c r="Q108" s="200">
        <v>0</v>
      </c>
      <c r="R108" s="158">
        <v>0</v>
      </c>
      <c r="S108" s="158">
        <v>0</v>
      </c>
      <c r="U108" s="200">
        <v>0</v>
      </c>
      <c r="V108" s="158">
        <v>0</v>
      </c>
      <c r="W108" s="158">
        <v>0</v>
      </c>
      <c r="Y108" s="200">
        <v>0</v>
      </c>
      <c r="Z108" s="158">
        <v>0</v>
      </c>
      <c r="AA108" s="158">
        <v>0</v>
      </c>
      <c r="AC108" s="200">
        <v>0</v>
      </c>
      <c r="AD108" s="158">
        <v>0</v>
      </c>
      <c r="AE108" s="158">
        <v>0</v>
      </c>
      <c r="AG108" s="200">
        <v>0</v>
      </c>
      <c r="AH108" s="158">
        <v>0</v>
      </c>
      <c r="AI108" s="158">
        <v>0</v>
      </c>
      <c r="AK108" s="200">
        <v>0</v>
      </c>
      <c r="AL108" s="158">
        <v>0</v>
      </c>
      <c r="AM108" s="158">
        <v>0</v>
      </c>
      <c r="AO108" s="200">
        <v>0</v>
      </c>
      <c r="AP108" s="158">
        <v>0</v>
      </c>
      <c r="AQ108" s="158">
        <v>0</v>
      </c>
      <c r="AS108" s="200">
        <v>0</v>
      </c>
      <c r="AT108" s="158">
        <v>0</v>
      </c>
      <c r="AU108" s="158">
        <v>0</v>
      </c>
    </row>
    <row r="109" spans="2:47" ht="23.25" customHeight="1" x14ac:dyDescent="0.25">
      <c r="B109" s="139">
        <v>2190</v>
      </c>
      <c r="C109" s="193"/>
      <c r="D109" s="199" t="s">
        <v>19</v>
      </c>
      <c r="E109" s="200">
        <f t="shared" si="158"/>
        <v>0</v>
      </c>
      <c r="F109" s="158">
        <f t="shared" si="158"/>
        <v>0</v>
      </c>
      <c r="G109" s="158">
        <f t="shared" si="158"/>
        <v>0</v>
      </c>
      <c r="I109" s="200">
        <v>0</v>
      </c>
      <c r="J109" s="158">
        <v>0</v>
      </c>
      <c r="K109" s="158">
        <v>0</v>
      </c>
      <c r="M109" s="200">
        <v>0</v>
      </c>
      <c r="N109" s="158">
        <v>0</v>
      </c>
      <c r="O109" s="158">
        <v>0</v>
      </c>
      <c r="Q109" s="200">
        <v>0</v>
      </c>
      <c r="R109" s="158">
        <v>0</v>
      </c>
      <c r="S109" s="158">
        <v>0</v>
      </c>
      <c r="U109" s="200">
        <v>0</v>
      </c>
      <c r="V109" s="158">
        <v>0</v>
      </c>
      <c r="W109" s="158">
        <v>0</v>
      </c>
      <c r="Y109" s="200">
        <v>0</v>
      </c>
      <c r="Z109" s="158">
        <v>0</v>
      </c>
      <c r="AA109" s="158">
        <v>0</v>
      </c>
      <c r="AC109" s="200">
        <v>0</v>
      </c>
      <c r="AD109" s="158">
        <v>0</v>
      </c>
      <c r="AE109" s="158">
        <v>0</v>
      </c>
      <c r="AG109" s="200">
        <v>0</v>
      </c>
      <c r="AH109" s="158">
        <v>0</v>
      </c>
      <c r="AI109" s="158">
        <v>0</v>
      </c>
      <c r="AK109" s="200">
        <v>0</v>
      </c>
      <c r="AL109" s="158">
        <v>0</v>
      </c>
      <c r="AM109" s="158">
        <v>0</v>
      </c>
      <c r="AO109" s="200">
        <v>0</v>
      </c>
      <c r="AP109" s="158">
        <v>0</v>
      </c>
      <c r="AQ109" s="158">
        <v>0</v>
      </c>
      <c r="AS109" s="200">
        <v>0</v>
      </c>
      <c r="AT109" s="158">
        <v>0</v>
      </c>
      <c r="AU109" s="158">
        <v>0</v>
      </c>
    </row>
    <row r="110" spans="2:47" ht="23.25" customHeight="1" x14ac:dyDescent="0.25">
      <c r="B110" s="139"/>
      <c r="C110" s="193"/>
      <c r="D110" s="199"/>
      <c r="E110" s="204"/>
      <c r="F110" s="149"/>
      <c r="G110" s="149"/>
      <c r="I110" s="204"/>
      <c r="J110" s="149"/>
      <c r="K110" s="149"/>
      <c r="M110" s="204"/>
      <c r="N110" s="149"/>
      <c r="O110" s="149"/>
      <c r="Q110" s="204"/>
      <c r="R110" s="149"/>
      <c r="S110" s="149"/>
      <c r="U110" s="204"/>
      <c r="V110" s="149"/>
      <c r="W110" s="149"/>
      <c r="Y110" s="204"/>
      <c r="Z110" s="149"/>
      <c r="AA110" s="149"/>
      <c r="AC110" s="204"/>
      <c r="AD110" s="149"/>
      <c r="AE110" s="149"/>
      <c r="AG110" s="204"/>
      <c r="AH110" s="149"/>
      <c r="AI110" s="149"/>
      <c r="AK110" s="204"/>
      <c r="AL110" s="149"/>
      <c r="AM110" s="149"/>
      <c r="AO110" s="204"/>
      <c r="AP110" s="149"/>
      <c r="AQ110" s="149"/>
      <c r="AS110" s="204"/>
      <c r="AT110" s="149"/>
      <c r="AU110" s="149"/>
    </row>
    <row r="111" spans="2:47" ht="23.25" customHeight="1" x14ac:dyDescent="0.25">
      <c r="B111" s="139">
        <v>2100</v>
      </c>
      <c r="C111" s="193"/>
      <c r="D111" s="201" t="s">
        <v>21</v>
      </c>
      <c r="E111" s="203">
        <f>SUM(E102:E109)</f>
        <v>0</v>
      </c>
      <c r="F111" s="176">
        <f>SUM(F102:F109)</f>
        <v>0</v>
      </c>
      <c r="G111" s="176">
        <f>SUM(G102:G109)</f>
        <v>0</v>
      </c>
      <c r="I111" s="203">
        <f t="shared" ref="I111:K111" si="159">SUM(I102:I109)</f>
        <v>0</v>
      </c>
      <c r="J111" s="176">
        <f t="shared" si="159"/>
        <v>0</v>
      </c>
      <c r="K111" s="176">
        <f t="shared" si="159"/>
        <v>0</v>
      </c>
      <c r="M111" s="203">
        <f t="shared" ref="M111:O111" si="160">SUM(M102:M109)</f>
        <v>0</v>
      </c>
      <c r="N111" s="176">
        <f t="shared" si="160"/>
        <v>0</v>
      </c>
      <c r="O111" s="176">
        <f t="shared" si="160"/>
        <v>0</v>
      </c>
      <c r="Q111" s="203">
        <f t="shared" ref="Q111:S111" si="161">SUM(Q102:Q109)</f>
        <v>0</v>
      </c>
      <c r="R111" s="176">
        <f t="shared" si="161"/>
        <v>0</v>
      </c>
      <c r="S111" s="176">
        <f t="shared" si="161"/>
        <v>0</v>
      </c>
      <c r="U111" s="203">
        <f t="shared" ref="U111:W111" si="162">SUM(U102:U109)</f>
        <v>0</v>
      </c>
      <c r="V111" s="176">
        <f t="shared" si="162"/>
        <v>0</v>
      </c>
      <c r="W111" s="176">
        <f t="shared" si="162"/>
        <v>0</v>
      </c>
      <c r="Y111" s="203">
        <f t="shared" ref="Y111:AA111" si="163">SUM(Y102:Y109)</f>
        <v>0</v>
      </c>
      <c r="Z111" s="176">
        <f t="shared" si="163"/>
        <v>0</v>
      </c>
      <c r="AA111" s="176">
        <f t="shared" si="163"/>
        <v>0</v>
      </c>
      <c r="AC111" s="203">
        <f t="shared" ref="AC111:AE111" si="164">SUM(AC102:AC109)</f>
        <v>0</v>
      </c>
      <c r="AD111" s="176">
        <f t="shared" si="164"/>
        <v>0</v>
      </c>
      <c r="AE111" s="176">
        <f t="shared" si="164"/>
        <v>0</v>
      </c>
      <c r="AG111" s="203">
        <f t="shared" ref="AG111:AI111" si="165">SUM(AG102:AG109)</f>
        <v>0</v>
      </c>
      <c r="AH111" s="176">
        <f t="shared" si="165"/>
        <v>0</v>
      </c>
      <c r="AI111" s="176">
        <f t="shared" si="165"/>
        <v>0</v>
      </c>
      <c r="AK111" s="203">
        <f t="shared" ref="AK111:AM111" si="166">SUM(AK102:AK109)</f>
        <v>0</v>
      </c>
      <c r="AL111" s="176">
        <f t="shared" si="166"/>
        <v>0</v>
      </c>
      <c r="AM111" s="176">
        <f t="shared" si="166"/>
        <v>0</v>
      </c>
      <c r="AO111" s="203">
        <f t="shared" ref="AO111:AQ111" si="167">SUM(AO102:AO109)</f>
        <v>0</v>
      </c>
      <c r="AP111" s="176">
        <f t="shared" si="167"/>
        <v>0</v>
      </c>
      <c r="AQ111" s="176">
        <f t="shared" si="167"/>
        <v>0</v>
      </c>
      <c r="AS111" s="203">
        <f t="shared" ref="AS111:AU111" si="168">SUM(AS102:AS109)</f>
        <v>0</v>
      </c>
      <c r="AT111" s="176">
        <f t="shared" si="168"/>
        <v>0</v>
      </c>
      <c r="AU111" s="176">
        <f t="shared" si="168"/>
        <v>0</v>
      </c>
    </row>
    <row r="112" spans="2:47" ht="23.25" customHeight="1" x14ac:dyDescent="0.25">
      <c r="B112" s="139"/>
      <c r="C112" s="193"/>
      <c r="D112" s="194"/>
      <c r="E112" s="204"/>
      <c r="F112" s="149"/>
      <c r="G112" s="149"/>
      <c r="I112" s="204"/>
      <c r="J112" s="149"/>
      <c r="K112" s="149"/>
      <c r="M112" s="204"/>
      <c r="N112" s="149"/>
      <c r="O112" s="149"/>
      <c r="Q112" s="204"/>
      <c r="R112" s="149"/>
      <c r="S112" s="149"/>
      <c r="U112" s="204"/>
      <c r="V112" s="149"/>
      <c r="W112" s="149"/>
      <c r="Y112" s="204"/>
      <c r="Z112" s="149"/>
      <c r="AA112" s="149"/>
      <c r="AC112" s="204"/>
      <c r="AD112" s="149"/>
      <c r="AE112" s="149"/>
      <c r="AG112" s="204"/>
      <c r="AH112" s="149"/>
      <c r="AI112" s="149"/>
      <c r="AK112" s="204"/>
      <c r="AL112" s="149"/>
      <c r="AM112" s="149"/>
      <c r="AO112" s="204"/>
      <c r="AP112" s="149"/>
      <c r="AQ112" s="149"/>
      <c r="AS112" s="204"/>
      <c r="AT112" s="149"/>
      <c r="AU112" s="149"/>
    </row>
    <row r="113" spans="2:47" ht="23.25" customHeight="1" x14ac:dyDescent="0.25">
      <c r="B113" s="139"/>
      <c r="C113" s="145" t="s">
        <v>24</v>
      </c>
      <c r="D113" s="198"/>
      <c r="E113" s="200"/>
      <c r="F113" s="158"/>
      <c r="G113" s="158"/>
      <c r="I113" s="200"/>
      <c r="J113" s="158"/>
      <c r="K113" s="158"/>
      <c r="M113" s="200"/>
      <c r="N113" s="158"/>
      <c r="O113" s="158"/>
      <c r="Q113" s="200"/>
      <c r="R113" s="158"/>
      <c r="S113" s="158"/>
      <c r="U113" s="200"/>
      <c r="V113" s="158"/>
      <c r="W113" s="158"/>
      <c r="Y113" s="200"/>
      <c r="Z113" s="158"/>
      <c r="AA113" s="158"/>
      <c r="AC113" s="200"/>
      <c r="AD113" s="158"/>
      <c r="AE113" s="158"/>
      <c r="AG113" s="200"/>
      <c r="AH113" s="158"/>
      <c r="AI113" s="158"/>
      <c r="AK113" s="200"/>
      <c r="AL113" s="158"/>
      <c r="AM113" s="158"/>
      <c r="AO113" s="200"/>
      <c r="AP113" s="158"/>
      <c r="AQ113" s="158"/>
      <c r="AS113" s="200"/>
      <c r="AT113" s="158"/>
      <c r="AU113" s="158"/>
    </row>
    <row r="114" spans="2:47" ht="23.25" customHeight="1" x14ac:dyDescent="0.25">
      <c r="B114" s="139">
        <v>2210</v>
      </c>
      <c r="C114" s="193"/>
      <c r="D114" s="199" t="s">
        <v>26</v>
      </c>
      <c r="E114" s="200">
        <f t="shared" ref="E114:G119" si="169">+I114+M114+Q114+U114+Y114+AC114+AG114+AK114+AO114+AS114</f>
        <v>0</v>
      </c>
      <c r="F114" s="158">
        <f t="shared" si="169"/>
        <v>0</v>
      </c>
      <c r="G114" s="158">
        <f t="shared" si="169"/>
        <v>0</v>
      </c>
      <c r="I114" s="200">
        <v>0</v>
      </c>
      <c r="J114" s="158">
        <v>0</v>
      </c>
      <c r="K114" s="158">
        <v>0</v>
      </c>
      <c r="M114" s="200">
        <v>0</v>
      </c>
      <c r="N114" s="158">
        <v>0</v>
      </c>
      <c r="O114" s="158">
        <v>0</v>
      </c>
      <c r="Q114" s="200">
        <v>0</v>
      </c>
      <c r="R114" s="158">
        <v>0</v>
      </c>
      <c r="S114" s="158">
        <v>0</v>
      </c>
      <c r="U114" s="200">
        <v>0</v>
      </c>
      <c r="V114" s="158">
        <v>0</v>
      </c>
      <c r="W114" s="158">
        <v>0</v>
      </c>
      <c r="Y114" s="200">
        <v>0</v>
      </c>
      <c r="Z114" s="158">
        <v>0</v>
      </c>
      <c r="AA114" s="158">
        <v>0</v>
      </c>
      <c r="AC114" s="200">
        <v>0</v>
      </c>
      <c r="AD114" s="158">
        <v>0</v>
      </c>
      <c r="AE114" s="158">
        <v>0</v>
      </c>
      <c r="AG114" s="200">
        <v>0</v>
      </c>
      <c r="AH114" s="158">
        <v>0</v>
      </c>
      <c r="AI114" s="158">
        <v>0</v>
      </c>
      <c r="AK114" s="200">
        <v>0</v>
      </c>
      <c r="AL114" s="158">
        <v>0</v>
      </c>
      <c r="AM114" s="158">
        <v>0</v>
      </c>
      <c r="AO114" s="200">
        <v>0</v>
      </c>
      <c r="AP114" s="158">
        <v>0</v>
      </c>
      <c r="AQ114" s="158">
        <v>0</v>
      </c>
      <c r="AS114" s="200">
        <v>0</v>
      </c>
      <c r="AT114" s="158">
        <v>0</v>
      </c>
      <c r="AU114" s="158">
        <v>0</v>
      </c>
    </row>
    <row r="115" spans="2:47" ht="23.25" customHeight="1" x14ac:dyDescent="0.25">
      <c r="B115" s="139">
        <v>2220</v>
      </c>
      <c r="C115" s="193"/>
      <c r="D115" s="199" t="s">
        <v>28</v>
      </c>
      <c r="E115" s="200">
        <f t="shared" si="169"/>
        <v>0</v>
      </c>
      <c r="F115" s="158">
        <f t="shared" si="169"/>
        <v>0</v>
      </c>
      <c r="G115" s="158">
        <f t="shared" si="169"/>
        <v>0</v>
      </c>
      <c r="I115" s="200">
        <v>0</v>
      </c>
      <c r="J115" s="158">
        <v>0</v>
      </c>
      <c r="K115" s="158">
        <v>0</v>
      </c>
      <c r="M115" s="200">
        <v>0</v>
      </c>
      <c r="N115" s="158">
        <v>0</v>
      </c>
      <c r="O115" s="158">
        <v>0</v>
      </c>
      <c r="Q115" s="200">
        <v>0</v>
      </c>
      <c r="R115" s="158">
        <v>0</v>
      </c>
      <c r="S115" s="158">
        <v>0</v>
      </c>
      <c r="U115" s="200">
        <v>0</v>
      </c>
      <c r="V115" s="158">
        <v>0</v>
      </c>
      <c r="W115" s="158">
        <v>0</v>
      </c>
      <c r="Y115" s="200">
        <v>0</v>
      </c>
      <c r="Z115" s="158">
        <v>0</v>
      </c>
      <c r="AA115" s="158">
        <v>0</v>
      </c>
      <c r="AC115" s="200">
        <v>0</v>
      </c>
      <c r="AD115" s="158">
        <v>0</v>
      </c>
      <c r="AE115" s="158">
        <v>0</v>
      </c>
      <c r="AG115" s="200">
        <v>0</v>
      </c>
      <c r="AH115" s="158">
        <v>0</v>
      </c>
      <c r="AI115" s="158">
        <v>0</v>
      </c>
      <c r="AK115" s="200">
        <v>0</v>
      </c>
      <c r="AL115" s="158">
        <v>0</v>
      </c>
      <c r="AM115" s="158">
        <v>0</v>
      </c>
      <c r="AO115" s="200">
        <v>0</v>
      </c>
      <c r="AP115" s="158">
        <v>0</v>
      </c>
      <c r="AQ115" s="158">
        <v>0</v>
      </c>
      <c r="AS115" s="200">
        <v>0</v>
      </c>
      <c r="AT115" s="158">
        <v>0</v>
      </c>
      <c r="AU115" s="158">
        <v>0</v>
      </c>
    </row>
    <row r="116" spans="2:47" ht="23.25" customHeight="1" x14ac:dyDescent="0.25">
      <c r="B116" s="139">
        <v>2230</v>
      </c>
      <c r="C116" s="193"/>
      <c r="D116" s="199" t="s">
        <v>30</v>
      </c>
      <c r="E116" s="200">
        <f t="shared" si="169"/>
        <v>0</v>
      </c>
      <c r="F116" s="158">
        <f t="shared" si="169"/>
        <v>0</v>
      </c>
      <c r="G116" s="158">
        <f t="shared" si="169"/>
        <v>0</v>
      </c>
      <c r="I116" s="200">
        <v>0</v>
      </c>
      <c r="J116" s="158">
        <v>0</v>
      </c>
      <c r="K116" s="158">
        <v>0</v>
      </c>
      <c r="M116" s="200">
        <v>0</v>
      </c>
      <c r="N116" s="158">
        <v>0</v>
      </c>
      <c r="O116" s="158">
        <v>0</v>
      </c>
      <c r="Q116" s="200">
        <v>0</v>
      </c>
      <c r="R116" s="158">
        <v>0</v>
      </c>
      <c r="S116" s="158">
        <v>0</v>
      </c>
      <c r="U116" s="200">
        <v>0</v>
      </c>
      <c r="V116" s="158">
        <v>0</v>
      </c>
      <c r="W116" s="158">
        <v>0</v>
      </c>
      <c r="Y116" s="200">
        <v>0</v>
      </c>
      <c r="Z116" s="158">
        <v>0</v>
      </c>
      <c r="AA116" s="158">
        <v>0</v>
      </c>
      <c r="AC116" s="200">
        <v>0</v>
      </c>
      <c r="AD116" s="158">
        <v>0</v>
      </c>
      <c r="AE116" s="158">
        <v>0</v>
      </c>
      <c r="AG116" s="200">
        <v>0</v>
      </c>
      <c r="AH116" s="158">
        <v>0</v>
      </c>
      <c r="AI116" s="158">
        <v>0</v>
      </c>
      <c r="AK116" s="200">
        <v>0</v>
      </c>
      <c r="AL116" s="158">
        <v>0</v>
      </c>
      <c r="AM116" s="158">
        <v>0</v>
      </c>
      <c r="AO116" s="200">
        <v>0</v>
      </c>
      <c r="AP116" s="158">
        <v>0</v>
      </c>
      <c r="AQ116" s="158">
        <v>0</v>
      </c>
      <c r="AS116" s="200">
        <v>0</v>
      </c>
      <c r="AT116" s="158">
        <v>0</v>
      </c>
      <c r="AU116" s="158">
        <v>0</v>
      </c>
    </row>
    <row r="117" spans="2:47" ht="23.25" customHeight="1" x14ac:dyDescent="0.25">
      <c r="B117" s="139">
        <v>2240</v>
      </c>
      <c r="C117" s="193"/>
      <c r="D117" s="199" t="s">
        <v>32</v>
      </c>
      <c r="E117" s="200">
        <f t="shared" si="169"/>
        <v>0</v>
      </c>
      <c r="F117" s="158">
        <f t="shared" si="169"/>
        <v>0</v>
      </c>
      <c r="G117" s="158">
        <f t="shared" si="169"/>
        <v>0</v>
      </c>
      <c r="I117" s="200">
        <v>0</v>
      </c>
      <c r="J117" s="158">
        <v>0</v>
      </c>
      <c r="K117" s="158">
        <v>0</v>
      </c>
      <c r="M117" s="200">
        <v>0</v>
      </c>
      <c r="N117" s="158">
        <v>0</v>
      </c>
      <c r="O117" s="158">
        <v>0</v>
      </c>
      <c r="Q117" s="200">
        <v>0</v>
      </c>
      <c r="R117" s="158">
        <v>0</v>
      </c>
      <c r="S117" s="158">
        <v>0</v>
      </c>
      <c r="U117" s="200">
        <v>0</v>
      </c>
      <c r="V117" s="158">
        <v>0</v>
      </c>
      <c r="W117" s="158">
        <v>0</v>
      </c>
      <c r="Y117" s="200">
        <v>0</v>
      </c>
      <c r="Z117" s="158">
        <v>0</v>
      </c>
      <c r="AA117" s="158">
        <v>0</v>
      </c>
      <c r="AC117" s="200">
        <v>0</v>
      </c>
      <c r="AD117" s="158">
        <v>0</v>
      </c>
      <c r="AE117" s="158">
        <v>0</v>
      </c>
      <c r="AG117" s="200">
        <v>0</v>
      </c>
      <c r="AH117" s="158">
        <v>0</v>
      </c>
      <c r="AI117" s="158">
        <v>0</v>
      </c>
      <c r="AK117" s="200">
        <v>0</v>
      </c>
      <c r="AL117" s="158">
        <v>0</v>
      </c>
      <c r="AM117" s="158">
        <v>0</v>
      </c>
      <c r="AO117" s="200">
        <v>0</v>
      </c>
      <c r="AP117" s="158">
        <v>0</v>
      </c>
      <c r="AQ117" s="158">
        <v>0</v>
      </c>
      <c r="AS117" s="200">
        <v>0</v>
      </c>
      <c r="AT117" s="158">
        <v>0</v>
      </c>
      <c r="AU117" s="158">
        <v>0</v>
      </c>
    </row>
    <row r="118" spans="2:47" ht="23.25" customHeight="1" x14ac:dyDescent="0.25">
      <c r="B118" s="139">
        <v>2250</v>
      </c>
      <c r="C118" s="193"/>
      <c r="D118" s="199" t="s">
        <v>34</v>
      </c>
      <c r="E118" s="200">
        <f t="shared" si="169"/>
        <v>0</v>
      </c>
      <c r="F118" s="158">
        <f t="shared" si="169"/>
        <v>0</v>
      </c>
      <c r="G118" s="158">
        <f t="shared" si="169"/>
        <v>0</v>
      </c>
      <c r="I118" s="200">
        <v>0</v>
      </c>
      <c r="J118" s="158">
        <v>0</v>
      </c>
      <c r="K118" s="158">
        <v>0</v>
      </c>
      <c r="M118" s="200">
        <v>0</v>
      </c>
      <c r="N118" s="158">
        <v>0</v>
      </c>
      <c r="O118" s="158">
        <v>0</v>
      </c>
      <c r="Q118" s="200">
        <v>0</v>
      </c>
      <c r="R118" s="158">
        <v>0</v>
      </c>
      <c r="S118" s="158">
        <v>0</v>
      </c>
      <c r="U118" s="200">
        <v>0</v>
      </c>
      <c r="V118" s="158">
        <v>0</v>
      </c>
      <c r="W118" s="158">
        <v>0</v>
      </c>
      <c r="Y118" s="200">
        <v>0</v>
      </c>
      <c r="Z118" s="158">
        <v>0</v>
      </c>
      <c r="AA118" s="158">
        <v>0</v>
      </c>
      <c r="AC118" s="200">
        <v>0</v>
      </c>
      <c r="AD118" s="158">
        <v>0</v>
      </c>
      <c r="AE118" s="158">
        <v>0</v>
      </c>
      <c r="AG118" s="200">
        <v>0</v>
      </c>
      <c r="AH118" s="158">
        <v>0</v>
      </c>
      <c r="AI118" s="158">
        <v>0</v>
      </c>
      <c r="AK118" s="200">
        <v>0</v>
      </c>
      <c r="AL118" s="158">
        <v>0</v>
      </c>
      <c r="AM118" s="158">
        <v>0</v>
      </c>
      <c r="AO118" s="200">
        <v>0</v>
      </c>
      <c r="AP118" s="158">
        <v>0</v>
      </c>
      <c r="AQ118" s="158">
        <v>0</v>
      </c>
      <c r="AS118" s="200">
        <v>0</v>
      </c>
      <c r="AT118" s="158">
        <v>0</v>
      </c>
      <c r="AU118" s="158">
        <v>0</v>
      </c>
    </row>
    <row r="119" spans="2:47" ht="23.25" customHeight="1" x14ac:dyDescent="0.25">
      <c r="B119" s="139">
        <v>2260</v>
      </c>
      <c r="C119" s="193"/>
      <c r="D119" s="199" t="s">
        <v>36</v>
      </c>
      <c r="E119" s="200">
        <f t="shared" si="169"/>
        <v>0</v>
      </c>
      <c r="F119" s="158">
        <f t="shared" si="169"/>
        <v>0</v>
      </c>
      <c r="G119" s="158">
        <f t="shared" si="169"/>
        <v>0</v>
      </c>
      <c r="I119" s="200">
        <v>0</v>
      </c>
      <c r="J119" s="158">
        <v>0</v>
      </c>
      <c r="K119" s="158">
        <v>0</v>
      </c>
      <c r="M119" s="200">
        <v>0</v>
      </c>
      <c r="N119" s="158">
        <v>0</v>
      </c>
      <c r="O119" s="158">
        <v>0</v>
      </c>
      <c r="Q119" s="200">
        <v>0</v>
      </c>
      <c r="R119" s="158">
        <v>0</v>
      </c>
      <c r="S119" s="158">
        <v>0</v>
      </c>
      <c r="U119" s="200">
        <v>0</v>
      </c>
      <c r="V119" s="158">
        <v>0</v>
      </c>
      <c r="W119" s="158">
        <v>0</v>
      </c>
      <c r="Y119" s="200">
        <v>0</v>
      </c>
      <c r="Z119" s="158">
        <v>0</v>
      </c>
      <c r="AA119" s="158">
        <v>0</v>
      </c>
      <c r="AC119" s="200">
        <v>0</v>
      </c>
      <c r="AD119" s="158">
        <v>0</v>
      </c>
      <c r="AE119" s="158">
        <v>0</v>
      </c>
      <c r="AG119" s="200">
        <v>0</v>
      </c>
      <c r="AH119" s="158">
        <v>0</v>
      </c>
      <c r="AI119" s="158">
        <v>0</v>
      </c>
      <c r="AK119" s="200">
        <v>0</v>
      </c>
      <c r="AL119" s="158">
        <v>0</v>
      </c>
      <c r="AM119" s="158">
        <v>0</v>
      </c>
      <c r="AO119" s="200">
        <v>0</v>
      </c>
      <c r="AP119" s="158">
        <v>0</v>
      </c>
      <c r="AQ119" s="158">
        <v>0</v>
      </c>
      <c r="AS119" s="200">
        <v>0</v>
      </c>
      <c r="AT119" s="158">
        <v>0</v>
      </c>
      <c r="AU119" s="158">
        <v>0</v>
      </c>
    </row>
    <row r="120" spans="2:47" ht="23.25" customHeight="1" x14ac:dyDescent="0.25">
      <c r="B120" s="139"/>
      <c r="C120" s="193"/>
      <c r="D120" s="199"/>
      <c r="E120" s="200"/>
      <c r="F120" s="158"/>
      <c r="G120" s="158"/>
      <c r="I120" s="200"/>
      <c r="J120" s="158"/>
      <c r="K120" s="158"/>
      <c r="M120" s="200"/>
      <c r="N120" s="158"/>
      <c r="O120" s="158"/>
      <c r="Q120" s="200"/>
      <c r="R120" s="158"/>
      <c r="S120" s="158"/>
      <c r="U120" s="200"/>
      <c r="V120" s="158"/>
      <c r="W120" s="158"/>
      <c r="Y120" s="200"/>
      <c r="Z120" s="158"/>
      <c r="AA120" s="158"/>
      <c r="AC120" s="200"/>
      <c r="AD120" s="158"/>
      <c r="AE120" s="158"/>
      <c r="AG120" s="200"/>
      <c r="AH120" s="158"/>
      <c r="AI120" s="158"/>
      <c r="AK120" s="200"/>
      <c r="AL120" s="158"/>
      <c r="AM120" s="158"/>
      <c r="AO120" s="200"/>
      <c r="AP120" s="158"/>
      <c r="AQ120" s="158"/>
      <c r="AS120" s="200"/>
      <c r="AT120" s="158"/>
      <c r="AU120" s="158"/>
    </row>
    <row r="121" spans="2:47" ht="23.25" customHeight="1" x14ac:dyDescent="0.25">
      <c r="B121" s="139">
        <v>2200</v>
      </c>
      <c r="C121" s="193"/>
      <c r="D121" s="201" t="s">
        <v>39</v>
      </c>
      <c r="E121" s="203">
        <f>SUM(E113:E119)</f>
        <v>0</v>
      </c>
      <c r="F121" s="176">
        <f>SUM(F113:F119)</f>
        <v>0</v>
      </c>
      <c r="G121" s="176">
        <f>SUM(G113:G119)</f>
        <v>0</v>
      </c>
      <c r="I121" s="203">
        <f t="shared" ref="I121:K121" si="170">SUM(I113:I119)</f>
        <v>0</v>
      </c>
      <c r="J121" s="176">
        <f t="shared" si="170"/>
        <v>0</v>
      </c>
      <c r="K121" s="176">
        <f t="shared" si="170"/>
        <v>0</v>
      </c>
      <c r="M121" s="203">
        <f t="shared" ref="M121:O121" si="171">SUM(M113:M119)</f>
        <v>0</v>
      </c>
      <c r="N121" s="176">
        <f t="shared" si="171"/>
        <v>0</v>
      </c>
      <c r="O121" s="176">
        <f t="shared" si="171"/>
        <v>0</v>
      </c>
      <c r="Q121" s="203">
        <f t="shared" ref="Q121:S121" si="172">SUM(Q113:Q119)</f>
        <v>0</v>
      </c>
      <c r="R121" s="176">
        <f t="shared" si="172"/>
        <v>0</v>
      </c>
      <c r="S121" s="176">
        <f t="shared" si="172"/>
        <v>0</v>
      </c>
      <c r="U121" s="203">
        <f t="shared" ref="U121:W121" si="173">SUM(U113:U119)</f>
        <v>0</v>
      </c>
      <c r="V121" s="176">
        <f t="shared" si="173"/>
        <v>0</v>
      </c>
      <c r="W121" s="176">
        <f t="shared" si="173"/>
        <v>0</v>
      </c>
      <c r="Y121" s="203">
        <f t="shared" ref="Y121:AA121" si="174">SUM(Y113:Y119)</f>
        <v>0</v>
      </c>
      <c r="Z121" s="176">
        <f t="shared" si="174"/>
        <v>0</v>
      </c>
      <c r="AA121" s="176">
        <f t="shared" si="174"/>
        <v>0</v>
      </c>
      <c r="AC121" s="203">
        <f t="shared" ref="AC121:AE121" si="175">SUM(AC113:AC119)</f>
        <v>0</v>
      </c>
      <c r="AD121" s="176">
        <f t="shared" si="175"/>
        <v>0</v>
      </c>
      <c r="AE121" s="176">
        <f t="shared" si="175"/>
        <v>0</v>
      </c>
      <c r="AG121" s="203">
        <f t="shared" ref="AG121:AI121" si="176">SUM(AG113:AG119)</f>
        <v>0</v>
      </c>
      <c r="AH121" s="176">
        <f t="shared" si="176"/>
        <v>0</v>
      </c>
      <c r="AI121" s="176">
        <f t="shared" si="176"/>
        <v>0</v>
      </c>
      <c r="AK121" s="203">
        <f t="shared" ref="AK121:AM121" si="177">SUM(AK113:AK119)</f>
        <v>0</v>
      </c>
      <c r="AL121" s="176">
        <f t="shared" si="177"/>
        <v>0</v>
      </c>
      <c r="AM121" s="176">
        <f t="shared" si="177"/>
        <v>0</v>
      </c>
      <c r="AO121" s="203">
        <f t="shared" ref="AO121:AQ121" si="178">SUM(AO113:AO119)</f>
        <v>0</v>
      </c>
      <c r="AP121" s="176">
        <f t="shared" si="178"/>
        <v>0</v>
      </c>
      <c r="AQ121" s="176">
        <f t="shared" si="178"/>
        <v>0</v>
      </c>
      <c r="AS121" s="203">
        <f t="shared" ref="AS121:AU121" si="179">SUM(AS113:AS119)</f>
        <v>0</v>
      </c>
      <c r="AT121" s="176">
        <f t="shared" si="179"/>
        <v>0</v>
      </c>
      <c r="AU121" s="176">
        <f t="shared" si="179"/>
        <v>0</v>
      </c>
    </row>
    <row r="122" spans="2:47" ht="23.25" customHeight="1" x14ac:dyDescent="0.25">
      <c r="B122" s="139"/>
      <c r="C122" s="193"/>
      <c r="D122" s="199"/>
      <c r="E122" s="204"/>
      <c r="F122" s="149"/>
      <c r="G122" s="149"/>
      <c r="I122" s="204"/>
      <c r="J122" s="149"/>
      <c r="K122" s="149"/>
      <c r="M122" s="204"/>
      <c r="N122" s="149"/>
      <c r="O122" s="149"/>
      <c r="Q122" s="204"/>
      <c r="R122" s="149"/>
      <c r="S122" s="149"/>
      <c r="U122" s="204"/>
      <c r="V122" s="149"/>
      <c r="W122" s="149"/>
      <c r="Y122" s="204"/>
      <c r="Z122" s="149"/>
      <c r="AA122" s="149"/>
      <c r="AC122" s="204"/>
      <c r="AD122" s="149"/>
      <c r="AE122" s="149"/>
      <c r="AG122" s="204"/>
      <c r="AH122" s="149"/>
      <c r="AI122" s="149"/>
      <c r="AK122" s="204"/>
      <c r="AL122" s="149"/>
      <c r="AM122" s="149"/>
      <c r="AO122" s="204"/>
      <c r="AP122" s="149"/>
      <c r="AQ122" s="149"/>
      <c r="AS122" s="204"/>
      <c r="AT122" s="149"/>
      <c r="AU122" s="149"/>
    </row>
    <row r="123" spans="2:47" s="216" customFormat="1" ht="23.25" customHeight="1" x14ac:dyDescent="0.25">
      <c r="B123" s="213">
        <v>2000</v>
      </c>
      <c r="C123" s="214"/>
      <c r="D123" s="215" t="s">
        <v>41</v>
      </c>
      <c r="E123" s="377">
        <f>+E121+E111</f>
        <v>0</v>
      </c>
      <c r="F123" s="179">
        <f>+F121+F111</f>
        <v>0</v>
      </c>
      <c r="G123" s="179">
        <f>+G121+G111</f>
        <v>0</v>
      </c>
      <c r="I123" s="377">
        <f t="shared" ref="I123:K123" si="180">+I121+I111</f>
        <v>0</v>
      </c>
      <c r="J123" s="179">
        <f t="shared" si="180"/>
        <v>0</v>
      </c>
      <c r="K123" s="179">
        <f t="shared" si="180"/>
        <v>0</v>
      </c>
      <c r="M123" s="377">
        <f t="shared" ref="M123:O123" si="181">+M121+M111</f>
        <v>0</v>
      </c>
      <c r="N123" s="179">
        <f t="shared" si="181"/>
        <v>0</v>
      </c>
      <c r="O123" s="179">
        <f t="shared" si="181"/>
        <v>0</v>
      </c>
      <c r="Q123" s="377">
        <f t="shared" ref="Q123:S123" si="182">+Q121+Q111</f>
        <v>0</v>
      </c>
      <c r="R123" s="179">
        <f t="shared" si="182"/>
        <v>0</v>
      </c>
      <c r="S123" s="179">
        <f t="shared" si="182"/>
        <v>0</v>
      </c>
      <c r="U123" s="377">
        <f t="shared" ref="U123:W123" si="183">+U121+U111</f>
        <v>0</v>
      </c>
      <c r="V123" s="179">
        <f t="shared" si="183"/>
        <v>0</v>
      </c>
      <c r="W123" s="179">
        <f t="shared" si="183"/>
        <v>0</v>
      </c>
      <c r="Y123" s="377">
        <f t="shared" ref="Y123:AA123" si="184">+Y121+Y111</f>
        <v>0</v>
      </c>
      <c r="Z123" s="179">
        <f t="shared" si="184"/>
        <v>0</v>
      </c>
      <c r="AA123" s="179">
        <f t="shared" si="184"/>
        <v>0</v>
      </c>
      <c r="AC123" s="377">
        <f t="shared" ref="AC123:AE123" si="185">+AC121+AC111</f>
        <v>0</v>
      </c>
      <c r="AD123" s="179">
        <f t="shared" si="185"/>
        <v>0</v>
      </c>
      <c r="AE123" s="179">
        <f t="shared" si="185"/>
        <v>0</v>
      </c>
      <c r="AG123" s="377">
        <f t="shared" ref="AG123:AI123" si="186">+AG121+AG111</f>
        <v>0</v>
      </c>
      <c r="AH123" s="179">
        <f t="shared" si="186"/>
        <v>0</v>
      </c>
      <c r="AI123" s="179">
        <f t="shared" si="186"/>
        <v>0</v>
      </c>
      <c r="AK123" s="377">
        <f t="shared" ref="AK123:AM123" si="187">+AK121+AK111</f>
        <v>0</v>
      </c>
      <c r="AL123" s="179">
        <f t="shared" si="187"/>
        <v>0</v>
      </c>
      <c r="AM123" s="179">
        <f t="shared" si="187"/>
        <v>0</v>
      </c>
      <c r="AO123" s="377">
        <f t="shared" ref="AO123:AQ123" si="188">+AO121+AO111</f>
        <v>0</v>
      </c>
      <c r="AP123" s="179">
        <f t="shared" si="188"/>
        <v>0</v>
      </c>
      <c r="AQ123" s="179">
        <f t="shared" si="188"/>
        <v>0</v>
      </c>
      <c r="AS123" s="377">
        <f t="shared" ref="AS123:AU123" si="189">+AS121+AS111</f>
        <v>0</v>
      </c>
      <c r="AT123" s="179">
        <f t="shared" si="189"/>
        <v>0</v>
      </c>
      <c r="AU123" s="179">
        <f t="shared" si="189"/>
        <v>0</v>
      </c>
    </row>
    <row r="124" spans="2:47" ht="23.25" customHeight="1" x14ac:dyDescent="0.25">
      <c r="B124" s="139"/>
      <c r="C124" s="193"/>
      <c r="D124" s="194"/>
      <c r="E124" s="204"/>
      <c r="F124" s="149"/>
      <c r="G124" s="149"/>
      <c r="I124" s="204"/>
      <c r="J124" s="149"/>
      <c r="K124" s="149"/>
      <c r="M124" s="204"/>
      <c r="N124" s="149"/>
      <c r="O124" s="149"/>
      <c r="Q124" s="204"/>
      <c r="R124" s="149"/>
      <c r="S124" s="149"/>
      <c r="U124" s="204"/>
      <c r="V124" s="149"/>
      <c r="W124" s="149"/>
      <c r="Y124" s="204"/>
      <c r="Z124" s="149"/>
      <c r="AA124" s="149"/>
      <c r="AC124" s="204"/>
      <c r="AD124" s="149"/>
      <c r="AE124" s="149"/>
      <c r="AG124" s="204"/>
      <c r="AH124" s="149"/>
      <c r="AI124" s="149"/>
      <c r="AK124" s="204"/>
      <c r="AL124" s="149"/>
      <c r="AM124" s="149"/>
      <c r="AO124" s="204"/>
      <c r="AP124" s="149"/>
      <c r="AQ124" s="149"/>
      <c r="AS124" s="204"/>
      <c r="AT124" s="149"/>
      <c r="AU124" s="149"/>
    </row>
    <row r="125" spans="2:47" ht="23.25" customHeight="1" x14ac:dyDescent="0.25">
      <c r="B125" s="139"/>
      <c r="C125" s="145" t="s">
        <v>43</v>
      </c>
      <c r="D125" s="198"/>
      <c r="E125" s="204"/>
      <c r="F125" s="149"/>
      <c r="G125" s="149"/>
      <c r="I125" s="204"/>
      <c r="J125" s="149"/>
      <c r="K125" s="149"/>
      <c r="M125" s="204"/>
      <c r="N125" s="149"/>
      <c r="O125" s="149"/>
      <c r="Q125" s="204"/>
      <c r="R125" s="149"/>
      <c r="S125" s="149"/>
      <c r="U125" s="204"/>
      <c r="V125" s="149"/>
      <c r="W125" s="149"/>
      <c r="Y125" s="204"/>
      <c r="Z125" s="149"/>
      <c r="AA125" s="149"/>
      <c r="AC125" s="204"/>
      <c r="AD125" s="149"/>
      <c r="AE125" s="149"/>
      <c r="AG125" s="204"/>
      <c r="AH125" s="149"/>
      <c r="AI125" s="149"/>
      <c r="AK125" s="204"/>
      <c r="AL125" s="149"/>
      <c r="AM125" s="149"/>
      <c r="AO125" s="204"/>
      <c r="AP125" s="149"/>
      <c r="AQ125" s="149"/>
      <c r="AS125" s="204"/>
      <c r="AT125" s="149"/>
      <c r="AU125" s="149"/>
    </row>
    <row r="126" spans="2:47" ht="23.25" customHeight="1" x14ac:dyDescent="0.25">
      <c r="B126" s="139"/>
      <c r="C126" s="193"/>
      <c r="D126" s="194"/>
      <c r="E126" s="204"/>
      <c r="F126" s="149"/>
      <c r="G126" s="149"/>
      <c r="I126" s="204"/>
      <c r="J126" s="149"/>
      <c r="K126" s="149"/>
      <c r="M126" s="204"/>
      <c r="N126" s="149"/>
      <c r="O126" s="149"/>
      <c r="Q126" s="204"/>
      <c r="R126" s="149"/>
      <c r="S126" s="149"/>
      <c r="U126" s="204"/>
      <c r="V126" s="149"/>
      <c r="W126" s="149"/>
      <c r="Y126" s="204"/>
      <c r="Z126" s="149"/>
      <c r="AA126" s="149"/>
      <c r="AC126" s="204"/>
      <c r="AD126" s="149"/>
      <c r="AE126" s="149"/>
      <c r="AG126" s="204"/>
      <c r="AH126" s="149"/>
      <c r="AI126" s="149"/>
      <c r="AK126" s="204"/>
      <c r="AL126" s="149"/>
      <c r="AM126" s="149"/>
      <c r="AO126" s="204"/>
      <c r="AP126" s="149"/>
      <c r="AQ126" s="149"/>
      <c r="AS126" s="204"/>
      <c r="AT126" s="149"/>
      <c r="AU126" s="149"/>
    </row>
    <row r="127" spans="2:47" ht="23.25" customHeight="1" x14ac:dyDescent="0.25">
      <c r="B127" s="139">
        <v>3100</v>
      </c>
      <c r="C127" s="219" t="s">
        <v>44</v>
      </c>
      <c r="D127" s="198"/>
      <c r="E127" s="377">
        <f>SUM(E128:E130)</f>
        <v>0</v>
      </c>
      <c r="F127" s="179">
        <f>SUM(F128:F130)</f>
        <v>0</v>
      </c>
      <c r="G127" s="179">
        <f>SUM(G128:G130)</f>
        <v>0</v>
      </c>
      <c r="I127" s="377">
        <f t="shared" ref="I127:K127" si="190">SUM(I128:I130)</f>
        <v>0</v>
      </c>
      <c r="J127" s="179">
        <f t="shared" si="190"/>
        <v>0</v>
      </c>
      <c r="K127" s="179">
        <f t="shared" si="190"/>
        <v>0</v>
      </c>
      <c r="M127" s="377">
        <f t="shared" ref="M127:O127" si="191">SUM(M128:M130)</f>
        <v>0</v>
      </c>
      <c r="N127" s="179">
        <f t="shared" si="191"/>
        <v>0</v>
      </c>
      <c r="O127" s="179">
        <f t="shared" si="191"/>
        <v>0</v>
      </c>
      <c r="Q127" s="377">
        <f t="shared" ref="Q127:S127" si="192">SUM(Q128:Q130)</f>
        <v>0</v>
      </c>
      <c r="R127" s="179">
        <f t="shared" si="192"/>
        <v>0</v>
      </c>
      <c r="S127" s="179">
        <f t="shared" si="192"/>
        <v>0</v>
      </c>
      <c r="U127" s="377">
        <f t="shared" ref="U127:W127" si="193">SUM(U128:U130)</f>
        <v>0</v>
      </c>
      <c r="V127" s="179">
        <f t="shared" si="193"/>
        <v>0</v>
      </c>
      <c r="W127" s="179">
        <f t="shared" si="193"/>
        <v>0</v>
      </c>
      <c r="Y127" s="377">
        <f t="shared" ref="Y127:AA127" si="194">SUM(Y128:Y130)</f>
        <v>0</v>
      </c>
      <c r="Z127" s="179">
        <f t="shared" si="194"/>
        <v>0</v>
      </c>
      <c r="AA127" s="179">
        <f t="shared" si="194"/>
        <v>0</v>
      </c>
      <c r="AC127" s="377">
        <f t="shared" ref="AC127:AE127" si="195">SUM(AC128:AC130)</f>
        <v>0</v>
      </c>
      <c r="AD127" s="179">
        <f t="shared" si="195"/>
        <v>0</v>
      </c>
      <c r="AE127" s="179">
        <f t="shared" si="195"/>
        <v>0</v>
      </c>
      <c r="AG127" s="377">
        <f t="shared" ref="AG127:AI127" si="196">SUM(AG128:AG130)</f>
        <v>0</v>
      </c>
      <c r="AH127" s="179">
        <f t="shared" si="196"/>
        <v>0</v>
      </c>
      <c r="AI127" s="179">
        <f t="shared" si="196"/>
        <v>0</v>
      </c>
      <c r="AK127" s="377">
        <f t="shared" ref="AK127:AM127" si="197">SUM(AK128:AK130)</f>
        <v>0</v>
      </c>
      <c r="AL127" s="179">
        <f t="shared" si="197"/>
        <v>0</v>
      </c>
      <c r="AM127" s="179">
        <f t="shared" si="197"/>
        <v>0</v>
      </c>
      <c r="AO127" s="377">
        <f t="shared" ref="AO127:AQ127" si="198">SUM(AO128:AO130)</f>
        <v>0</v>
      </c>
      <c r="AP127" s="179">
        <f t="shared" si="198"/>
        <v>0</v>
      </c>
      <c r="AQ127" s="179">
        <f t="shared" si="198"/>
        <v>0</v>
      </c>
      <c r="AS127" s="377">
        <f t="shared" ref="AS127:AU127" si="199">SUM(AS128:AS130)</f>
        <v>0</v>
      </c>
      <c r="AT127" s="179">
        <f t="shared" si="199"/>
        <v>0</v>
      </c>
      <c r="AU127" s="179">
        <f t="shared" si="199"/>
        <v>0</v>
      </c>
    </row>
    <row r="128" spans="2:47" ht="23.25" customHeight="1" x14ac:dyDescent="0.25">
      <c r="B128" s="139">
        <v>3110</v>
      </c>
      <c r="C128" s="193"/>
      <c r="D128" s="199" t="s">
        <v>45</v>
      </c>
      <c r="E128" s="200">
        <f t="shared" ref="E128:G130" si="200">+I128+M128+Q128+U128+Y128+AC128+AG128+AK128+AO128+AS128</f>
        <v>0</v>
      </c>
      <c r="F128" s="158">
        <f t="shared" si="200"/>
        <v>0</v>
      </c>
      <c r="G128" s="158">
        <f t="shared" si="200"/>
        <v>0</v>
      </c>
      <c r="I128" s="200">
        <v>0</v>
      </c>
      <c r="J128" s="158">
        <v>0</v>
      </c>
      <c r="K128" s="158">
        <v>0</v>
      </c>
      <c r="M128" s="200">
        <v>0</v>
      </c>
      <c r="N128" s="158">
        <v>0</v>
      </c>
      <c r="O128" s="158">
        <v>0</v>
      </c>
      <c r="Q128" s="200">
        <v>0</v>
      </c>
      <c r="R128" s="158">
        <v>0</v>
      </c>
      <c r="S128" s="158">
        <v>0</v>
      </c>
      <c r="U128" s="200">
        <v>0</v>
      </c>
      <c r="V128" s="158">
        <v>0</v>
      </c>
      <c r="W128" s="158">
        <v>0</v>
      </c>
      <c r="Y128" s="200">
        <v>0</v>
      </c>
      <c r="Z128" s="158">
        <v>0</v>
      </c>
      <c r="AA128" s="158">
        <v>0</v>
      </c>
      <c r="AC128" s="200">
        <v>0</v>
      </c>
      <c r="AD128" s="158">
        <v>0</v>
      </c>
      <c r="AE128" s="158">
        <v>0</v>
      </c>
      <c r="AG128" s="200">
        <v>0</v>
      </c>
      <c r="AH128" s="158">
        <v>0</v>
      </c>
      <c r="AI128" s="158">
        <v>0</v>
      </c>
      <c r="AK128" s="200">
        <v>0</v>
      </c>
      <c r="AL128" s="158">
        <v>0</v>
      </c>
      <c r="AM128" s="158">
        <v>0</v>
      </c>
      <c r="AO128" s="200">
        <v>0</v>
      </c>
      <c r="AP128" s="158">
        <v>0</v>
      </c>
      <c r="AQ128" s="158">
        <v>0</v>
      </c>
      <c r="AS128" s="200">
        <v>0</v>
      </c>
      <c r="AT128" s="158">
        <v>0</v>
      </c>
      <c r="AU128" s="158">
        <v>0</v>
      </c>
    </row>
    <row r="129" spans="2:47" ht="23.25" customHeight="1" x14ac:dyDescent="0.25">
      <c r="B129" s="139">
        <v>3120</v>
      </c>
      <c r="C129" s="193"/>
      <c r="D129" s="199" t="s">
        <v>46</v>
      </c>
      <c r="E129" s="200">
        <f t="shared" si="200"/>
        <v>0</v>
      </c>
      <c r="F129" s="158">
        <f t="shared" si="200"/>
        <v>0</v>
      </c>
      <c r="G129" s="158">
        <f t="shared" si="200"/>
        <v>0</v>
      </c>
      <c r="I129" s="200">
        <v>0</v>
      </c>
      <c r="J129" s="158">
        <v>0</v>
      </c>
      <c r="K129" s="158">
        <v>0</v>
      </c>
      <c r="M129" s="200">
        <v>0</v>
      </c>
      <c r="N129" s="158">
        <v>0</v>
      </c>
      <c r="O129" s="158">
        <v>0</v>
      </c>
      <c r="Q129" s="200">
        <v>0</v>
      </c>
      <c r="R129" s="158">
        <v>0</v>
      </c>
      <c r="S129" s="158">
        <v>0</v>
      </c>
      <c r="U129" s="200">
        <v>0</v>
      </c>
      <c r="V129" s="158">
        <v>0</v>
      </c>
      <c r="W129" s="158">
        <v>0</v>
      </c>
      <c r="Y129" s="200">
        <v>0</v>
      </c>
      <c r="Z129" s="158">
        <v>0</v>
      </c>
      <c r="AA129" s="158">
        <v>0</v>
      </c>
      <c r="AC129" s="200">
        <v>0</v>
      </c>
      <c r="AD129" s="158">
        <v>0</v>
      </c>
      <c r="AE129" s="158">
        <v>0</v>
      </c>
      <c r="AG129" s="200">
        <v>0</v>
      </c>
      <c r="AH129" s="158">
        <v>0</v>
      </c>
      <c r="AI129" s="158">
        <v>0</v>
      </c>
      <c r="AK129" s="200">
        <v>0</v>
      </c>
      <c r="AL129" s="158">
        <v>0</v>
      </c>
      <c r="AM129" s="158">
        <v>0</v>
      </c>
      <c r="AO129" s="200">
        <v>0</v>
      </c>
      <c r="AP129" s="158">
        <v>0</v>
      </c>
      <c r="AQ129" s="158">
        <v>0</v>
      </c>
      <c r="AS129" s="200">
        <v>0</v>
      </c>
      <c r="AT129" s="158">
        <v>0</v>
      </c>
      <c r="AU129" s="158">
        <v>0</v>
      </c>
    </row>
    <row r="130" spans="2:47" ht="23.25" customHeight="1" x14ac:dyDescent="0.25">
      <c r="B130" s="139">
        <v>3130</v>
      </c>
      <c r="C130" s="193"/>
      <c r="D130" s="199" t="s">
        <v>47</v>
      </c>
      <c r="E130" s="200">
        <f t="shared" si="200"/>
        <v>0</v>
      </c>
      <c r="F130" s="158">
        <f t="shared" si="200"/>
        <v>0</v>
      </c>
      <c r="G130" s="158">
        <f t="shared" si="200"/>
        <v>0</v>
      </c>
      <c r="I130" s="200">
        <v>0</v>
      </c>
      <c r="J130" s="158">
        <v>0</v>
      </c>
      <c r="K130" s="158">
        <v>0</v>
      </c>
      <c r="M130" s="200">
        <v>0</v>
      </c>
      <c r="N130" s="158">
        <v>0</v>
      </c>
      <c r="O130" s="158">
        <v>0</v>
      </c>
      <c r="Q130" s="200">
        <v>0</v>
      </c>
      <c r="R130" s="158">
        <v>0</v>
      </c>
      <c r="S130" s="158">
        <v>0</v>
      </c>
      <c r="U130" s="200">
        <v>0</v>
      </c>
      <c r="V130" s="158">
        <v>0</v>
      </c>
      <c r="W130" s="158">
        <v>0</v>
      </c>
      <c r="Y130" s="200">
        <v>0</v>
      </c>
      <c r="Z130" s="158">
        <v>0</v>
      </c>
      <c r="AA130" s="158">
        <v>0</v>
      </c>
      <c r="AC130" s="200">
        <v>0</v>
      </c>
      <c r="AD130" s="158">
        <v>0</v>
      </c>
      <c r="AE130" s="158">
        <v>0</v>
      </c>
      <c r="AG130" s="200">
        <v>0</v>
      </c>
      <c r="AH130" s="158">
        <v>0</v>
      </c>
      <c r="AI130" s="158">
        <v>0</v>
      </c>
      <c r="AK130" s="200">
        <v>0</v>
      </c>
      <c r="AL130" s="158">
        <v>0</v>
      </c>
      <c r="AM130" s="158">
        <v>0</v>
      </c>
      <c r="AO130" s="200">
        <v>0</v>
      </c>
      <c r="AP130" s="158">
        <v>0</v>
      </c>
      <c r="AQ130" s="158">
        <v>0</v>
      </c>
      <c r="AS130" s="200">
        <v>0</v>
      </c>
      <c r="AT130" s="158">
        <v>0</v>
      </c>
      <c r="AU130" s="158">
        <v>0</v>
      </c>
    </row>
    <row r="131" spans="2:47" ht="23.25" customHeight="1" x14ac:dyDescent="0.25">
      <c r="B131" s="139"/>
      <c r="C131" s="193"/>
      <c r="D131" s="199"/>
      <c r="E131" s="200"/>
      <c r="F131" s="158"/>
      <c r="G131" s="158"/>
      <c r="I131" s="200"/>
      <c r="J131" s="158"/>
      <c r="K131" s="158"/>
      <c r="M131" s="200"/>
      <c r="N131" s="158"/>
      <c r="O131" s="158"/>
      <c r="Q131" s="200"/>
      <c r="R131" s="158"/>
      <c r="S131" s="158"/>
      <c r="U131" s="200"/>
      <c r="V131" s="158"/>
      <c r="W131" s="158"/>
      <c r="Y131" s="200"/>
      <c r="Z131" s="158"/>
      <c r="AA131" s="158"/>
      <c r="AC131" s="200"/>
      <c r="AD131" s="158"/>
      <c r="AE131" s="158"/>
      <c r="AG131" s="200"/>
      <c r="AH131" s="158"/>
      <c r="AI131" s="158"/>
      <c r="AK131" s="200"/>
      <c r="AL131" s="158"/>
      <c r="AM131" s="158"/>
      <c r="AO131" s="200"/>
      <c r="AP131" s="158"/>
      <c r="AQ131" s="158"/>
      <c r="AS131" s="200"/>
      <c r="AT131" s="158"/>
      <c r="AU131" s="158"/>
    </row>
    <row r="132" spans="2:47" ht="23.25" customHeight="1" x14ac:dyDescent="0.25">
      <c r="B132" s="139">
        <v>3200</v>
      </c>
      <c r="C132" s="219" t="s">
        <v>48</v>
      </c>
      <c r="D132" s="198"/>
      <c r="E132" s="377">
        <f>SUM(E133:E137)</f>
        <v>0</v>
      </c>
      <c r="F132" s="179">
        <f>SUM(F133:F137)</f>
        <v>0</v>
      </c>
      <c r="G132" s="179">
        <f>SUM(G133:G137)</f>
        <v>0</v>
      </c>
      <c r="I132" s="377">
        <f t="shared" ref="I132:K132" si="201">SUM(I133:I137)</f>
        <v>0</v>
      </c>
      <c r="J132" s="179">
        <f t="shared" si="201"/>
        <v>0</v>
      </c>
      <c r="K132" s="179">
        <f t="shared" si="201"/>
        <v>0</v>
      </c>
      <c r="M132" s="377">
        <f t="shared" ref="M132:O132" si="202">SUM(M133:M137)</f>
        <v>0</v>
      </c>
      <c r="N132" s="179">
        <f t="shared" si="202"/>
        <v>0</v>
      </c>
      <c r="O132" s="179">
        <f t="shared" si="202"/>
        <v>0</v>
      </c>
      <c r="Q132" s="377">
        <f t="shared" ref="Q132:S132" si="203">SUM(Q133:Q137)</f>
        <v>0</v>
      </c>
      <c r="R132" s="179">
        <f t="shared" si="203"/>
        <v>0</v>
      </c>
      <c r="S132" s="179">
        <f t="shared" si="203"/>
        <v>0</v>
      </c>
      <c r="U132" s="377">
        <f t="shared" ref="U132:W132" si="204">SUM(U133:U137)</f>
        <v>0</v>
      </c>
      <c r="V132" s="179">
        <f t="shared" si="204"/>
        <v>0</v>
      </c>
      <c r="W132" s="179">
        <f t="shared" si="204"/>
        <v>0</v>
      </c>
      <c r="Y132" s="377">
        <f t="shared" ref="Y132:AA132" si="205">SUM(Y133:Y137)</f>
        <v>0</v>
      </c>
      <c r="Z132" s="179">
        <f t="shared" si="205"/>
        <v>0</v>
      </c>
      <c r="AA132" s="179">
        <f t="shared" si="205"/>
        <v>0</v>
      </c>
      <c r="AC132" s="377">
        <f t="shared" ref="AC132:AE132" si="206">SUM(AC133:AC137)</f>
        <v>0</v>
      </c>
      <c r="AD132" s="179">
        <f t="shared" si="206"/>
        <v>0</v>
      </c>
      <c r="AE132" s="179">
        <f t="shared" si="206"/>
        <v>0</v>
      </c>
      <c r="AG132" s="377">
        <f t="shared" ref="AG132:AI132" si="207">SUM(AG133:AG137)</f>
        <v>0</v>
      </c>
      <c r="AH132" s="179">
        <f t="shared" si="207"/>
        <v>0</v>
      </c>
      <c r="AI132" s="179">
        <f t="shared" si="207"/>
        <v>0</v>
      </c>
      <c r="AK132" s="377">
        <f t="shared" ref="AK132:AM132" si="208">SUM(AK133:AK137)</f>
        <v>0</v>
      </c>
      <c r="AL132" s="179">
        <f t="shared" si="208"/>
        <v>0</v>
      </c>
      <c r="AM132" s="179">
        <f t="shared" si="208"/>
        <v>0</v>
      </c>
      <c r="AO132" s="377">
        <f t="shared" ref="AO132:AQ132" si="209">SUM(AO133:AO137)</f>
        <v>0</v>
      </c>
      <c r="AP132" s="179">
        <f t="shared" si="209"/>
        <v>0</v>
      </c>
      <c r="AQ132" s="179">
        <f t="shared" si="209"/>
        <v>0</v>
      </c>
      <c r="AS132" s="377">
        <f t="shared" ref="AS132:AU132" si="210">SUM(AS133:AS137)</f>
        <v>0</v>
      </c>
      <c r="AT132" s="179">
        <f t="shared" si="210"/>
        <v>0</v>
      </c>
      <c r="AU132" s="179">
        <f t="shared" si="210"/>
        <v>0</v>
      </c>
    </row>
    <row r="133" spans="2:47" ht="23.25" customHeight="1" x14ac:dyDescent="0.25">
      <c r="B133" s="139">
        <v>3210</v>
      </c>
      <c r="C133" s="193"/>
      <c r="D133" s="199" t="s">
        <v>49</v>
      </c>
      <c r="E133" s="200">
        <f t="shared" ref="E133:G137" si="211">+I133+M133+Q133+U133+Y133+AC133+AG133+AK133+AO133+AS133</f>
        <v>0</v>
      </c>
      <c r="F133" s="158">
        <f t="shared" si="211"/>
        <v>0</v>
      </c>
      <c r="G133" s="158">
        <f t="shared" si="211"/>
        <v>0</v>
      </c>
      <c r="I133" s="200">
        <v>0</v>
      </c>
      <c r="J133" s="158">
        <v>0</v>
      </c>
      <c r="K133" s="158">
        <v>0</v>
      </c>
      <c r="M133" s="200">
        <v>0</v>
      </c>
      <c r="N133" s="158">
        <v>0</v>
      </c>
      <c r="O133" s="158">
        <v>0</v>
      </c>
      <c r="Q133" s="200">
        <v>0</v>
      </c>
      <c r="R133" s="158">
        <v>0</v>
      </c>
      <c r="S133" s="158">
        <v>0</v>
      </c>
      <c r="U133" s="200">
        <v>0</v>
      </c>
      <c r="V133" s="158">
        <v>0</v>
      </c>
      <c r="W133" s="158">
        <v>0</v>
      </c>
      <c r="Y133" s="200">
        <v>0</v>
      </c>
      <c r="Z133" s="158">
        <v>0</v>
      </c>
      <c r="AA133" s="158">
        <v>0</v>
      </c>
      <c r="AC133" s="200">
        <v>0</v>
      </c>
      <c r="AD133" s="158">
        <v>0</v>
      </c>
      <c r="AE133" s="158">
        <v>0</v>
      </c>
      <c r="AG133" s="200">
        <v>0</v>
      </c>
      <c r="AH133" s="158">
        <v>0</v>
      </c>
      <c r="AI133" s="158">
        <v>0</v>
      </c>
      <c r="AK133" s="200">
        <v>0</v>
      </c>
      <c r="AL133" s="158">
        <v>0</v>
      </c>
      <c r="AM133" s="158">
        <v>0</v>
      </c>
      <c r="AO133" s="200">
        <v>0</v>
      </c>
      <c r="AP133" s="158">
        <v>0</v>
      </c>
      <c r="AQ133" s="158">
        <v>0</v>
      </c>
      <c r="AS133" s="200">
        <v>0</v>
      </c>
      <c r="AT133" s="158">
        <v>0</v>
      </c>
      <c r="AU133" s="158">
        <v>0</v>
      </c>
    </row>
    <row r="134" spans="2:47" ht="23.25" customHeight="1" x14ac:dyDescent="0.25">
      <c r="B134" s="139">
        <v>3220</v>
      </c>
      <c r="C134" s="193"/>
      <c r="D134" s="199" t="s">
        <v>50</v>
      </c>
      <c r="E134" s="200">
        <f t="shared" si="211"/>
        <v>0</v>
      </c>
      <c r="F134" s="158">
        <f t="shared" si="211"/>
        <v>0</v>
      </c>
      <c r="G134" s="158">
        <f t="shared" si="211"/>
        <v>0</v>
      </c>
      <c r="I134" s="200">
        <v>0</v>
      </c>
      <c r="J134" s="158">
        <v>0</v>
      </c>
      <c r="K134" s="158">
        <v>0</v>
      </c>
      <c r="M134" s="200">
        <v>0</v>
      </c>
      <c r="N134" s="158">
        <v>0</v>
      </c>
      <c r="O134" s="158">
        <v>0</v>
      </c>
      <c r="Q134" s="200">
        <v>0</v>
      </c>
      <c r="R134" s="158">
        <v>0</v>
      </c>
      <c r="S134" s="158">
        <v>0</v>
      </c>
      <c r="U134" s="200">
        <v>0</v>
      </c>
      <c r="V134" s="158">
        <v>0</v>
      </c>
      <c r="W134" s="158">
        <v>0</v>
      </c>
      <c r="Y134" s="200">
        <v>0</v>
      </c>
      <c r="Z134" s="158">
        <v>0</v>
      </c>
      <c r="AA134" s="158">
        <v>0</v>
      </c>
      <c r="AC134" s="200">
        <v>0</v>
      </c>
      <c r="AD134" s="158">
        <v>0</v>
      </c>
      <c r="AE134" s="158">
        <v>0</v>
      </c>
      <c r="AG134" s="200">
        <v>0</v>
      </c>
      <c r="AH134" s="158">
        <v>0</v>
      </c>
      <c r="AI134" s="158">
        <v>0</v>
      </c>
      <c r="AK134" s="200">
        <v>0</v>
      </c>
      <c r="AL134" s="158">
        <v>0</v>
      </c>
      <c r="AM134" s="158">
        <v>0</v>
      </c>
      <c r="AO134" s="200">
        <v>0</v>
      </c>
      <c r="AP134" s="158">
        <v>0</v>
      </c>
      <c r="AQ134" s="158">
        <v>0</v>
      </c>
      <c r="AS134" s="200">
        <v>0</v>
      </c>
      <c r="AT134" s="158">
        <v>0</v>
      </c>
      <c r="AU134" s="158">
        <v>0</v>
      </c>
    </row>
    <row r="135" spans="2:47" ht="23.25" customHeight="1" x14ac:dyDescent="0.25">
      <c r="B135" s="139">
        <v>3230</v>
      </c>
      <c r="C135" s="193"/>
      <c r="D135" s="199" t="s">
        <v>51</v>
      </c>
      <c r="E135" s="200">
        <f t="shared" si="211"/>
        <v>0</v>
      </c>
      <c r="F135" s="158">
        <f t="shared" si="211"/>
        <v>0</v>
      </c>
      <c r="G135" s="158">
        <f t="shared" si="211"/>
        <v>0</v>
      </c>
      <c r="I135" s="200">
        <v>0</v>
      </c>
      <c r="J135" s="158">
        <v>0</v>
      </c>
      <c r="K135" s="158">
        <v>0</v>
      </c>
      <c r="M135" s="200">
        <v>0</v>
      </c>
      <c r="N135" s="158">
        <v>0</v>
      </c>
      <c r="O135" s="158">
        <v>0</v>
      </c>
      <c r="Q135" s="200">
        <v>0</v>
      </c>
      <c r="R135" s="158">
        <v>0</v>
      </c>
      <c r="S135" s="158">
        <v>0</v>
      </c>
      <c r="U135" s="200">
        <v>0</v>
      </c>
      <c r="V135" s="158">
        <v>0</v>
      </c>
      <c r="W135" s="158">
        <v>0</v>
      </c>
      <c r="Y135" s="200">
        <v>0</v>
      </c>
      <c r="Z135" s="158">
        <v>0</v>
      </c>
      <c r="AA135" s="158">
        <v>0</v>
      </c>
      <c r="AC135" s="200">
        <v>0</v>
      </c>
      <c r="AD135" s="158">
        <v>0</v>
      </c>
      <c r="AE135" s="158">
        <v>0</v>
      </c>
      <c r="AG135" s="200">
        <v>0</v>
      </c>
      <c r="AH135" s="158">
        <v>0</v>
      </c>
      <c r="AI135" s="158">
        <v>0</v>
      </c>
      <c r="AK135" s="200">
        <v>0</v>
      </c>
      <c r="AL135" s="158">
        <v>0</v>
      </c>
      <c r="AM135" s="158">
        <v>0</v>
      </c>
      <c r="AO135" s="200">
        <v>0</v>
      </c>
      <c r="AP135" s="158">
        <v>0</v>
      </c>
      <c r="AQ135" s="158">
        <v>0</v>
      </c>
      <c r="AS135" s="200">
        <v>0</v>
      </c>
      <c r="AT135" s="158">
        <v>0</v>
      </c>
      <c r="AU135" s="158">
        <v>0</v>
      </c>
    </row>
    <row r="136" spans="2:47" ht="23.25" customHeight="1" x14ac:dyDescent="0.25">
      <c r="B136" s="139">
        <v>3240</v>
      </c>
      <c r="C136" s="193"/>
      <c r="D136" s="199" t="s">
        <v>52</v>
      </c>
      <c r="E136" s="200">
        <f t="shared" si="211"/>
        <v>0</v>
      </c>
      <c r="F136" s="158">
        <f t="shared" si="211"/>
        <v>0</v>
      </c>
      <c r="G136" s="158">
        <f t="shared" si="211"/>
        <v>0</v>
      </c>
      <c r="I136" s="200">
        <v>0</v>
      </c>
      <c r="J136" s="158">
        <v>0</v>
      </c>
      <c r="K136" s="158">
        <v>0</v>
      </c>
      <c r="M136" s="200">
        <v>0</v>
      </c>
      <c r="N136" s="158">
        <v>0</v>
      </c>
      <c r="O136" s="158">
        <v>0</v>
      </c>
      <c r="Q136" s="200">
        <v>0</v>
      </c>
      <c r="R136" s="158">
        <v>0</v>
      </c>
      <c r="S136" s="158">
        <v>0</v>
      </c>
      <c r="U136" s="200">
        <v>0</v>
      </c>
      <c r="V136" s="158">
        <v>0</v>
      </c>
      <c r="W136" s="158">
        <v>0</v>
      </c>
      <c r="Y136" s="200">
        <v>0</v>
      </c>
      <c r="Z136" s="158">
        <v>0</v>
      </c>
      <c r="AA136" s="158">
        <v>0</v>
      </c>
      <c r="AC136" s="200">
        <v>0</v>
      </c>
      <c r="AD136" s="158">
        <v>0</v>
      </c>
      <c r="AE136" s="158">
        <v>0</v>
      </c>
      <c r="AG136" s="200">
        <v>0</v>
      </c>
      <c r="AH136" s="158">
        <v>0</v>
      </c>
      <c r="AI136" s="158">
        <v>0</v>
      </c>
      <c r="AK136" s="200">
        <v>0</v>
      </c>
      <c r="AL136" s="158">
        <v>0</v>
      </c>
      <c r="AM136" s="158">
        <v>0</v>
      </c>
      <c r="AO136" s="200">
        <v>0</v>
      </c>
      <c r="AP136" s="158">
        <v>0</v>
      </c>
      <c r="AQ136" s="158">
        <v>0</v>
      </c>
      <c r="AS136" s="200">
        <v>0</v>
      </c>
      <c r="AT136" s="158">
        <v>0</v>
      </c>
      <c r="AU136" s="158">
        <v>0</v>
      </c>
    </row>
    <row r="137" spans="2:47" ht="23.25" customHeight="1" x14ac:dyDescent="0.25">
      <c r="B137" s="139">
        <v>3250</v>
      </c>
      <c r="C137" s="193"/>
      <c r="D137" s="199" t="s">
        <v>53</v>
      </c>
      <c r="E137" s="200">
        <f t="shared" si="211"/>
        <v>0</v>
      </c>
      <c r="F137" s="158">
        <f t="shared" si="211"/>
        <v>0</v>
      </c>
      <c r="G137" s="158">
        <f t="shared" si="211"/>
        <v>0</v>
      </c>
      <c r="I137" s="200">
        <v>0</v>
      </c>
      <c r="J137" s="158">
        <v>0</v>
      </c>
      <c r="K137" s="158">
        <v>0</v>
      </c>
      <c r="M137" s="200">
        <v>0</v>
      </c>
      <c r="N137" s="158">
        <v>0</v>
      </c>
      <c r="O137" s="158">
        <v>0</v>
      </c>
      <c r="Q137" s="200">
        <v>0</v>
      </c>
      <c r="R137" s="158">
        <v>0</v>
      </c>
      <c r="S137" s="158">
        <v>0</v>
      </c>
      <c r="U137" s="200">
        <v>0</v>
      </c>
      <c r="V137" s="158">
        <v>0</v>
      </c>
      <c r="W137" s="158">
        <v>0</v>
      </c>
      <c r="Y137" s="200">
        <v>0</v>
      </c>
      <c r="Z137" s="158">
        <v>0</v>
      </c>
      <c r="AA137" s="158">
        <v>0</v>
      </c>
      <c r="AC137" s="200">
        <v>0</v>
      </c>
      <c r="AD137" s="158">
        <v>0</v>
      </c>
      <c r="AE137" s="158">
        <v>0</v>
      </c>
      <c r="AG137" s="200">
        <v>0</v>
      </c>
      <c r="AH137" s="158">
        <v>0</v>
      </c>
      <c r="AI137" s="158">
        <v>0</v>
      </c>
      <c r="AK137" s="200">
        <v>0</v>
      </c>
      <c r="AL137" s="158">
        <v>0</v>
      </c>
      <c r="AM137" s="158">
        <v>0</v>
      </c>
      <c r="AO137" s="200">
        <v>0</v>
      </c>
      <c r="AP137" s="158">
        <v>0</v>
      </c>
      <c r="AQ137" s="158">
        <v>0</v>
      </c>
      <c r="AS137" s="200">
        <v>0</v>
      </c>
      <c r="AT137" s="158">
        <v>0</v>
      </c>
      <c r="AU137" s="158">
        <v>0</v>
      </c>
    </row>
    <row r="138" spans="2:47" ht="23.25" customHeight="1" x14ac:dyDescent="0.25">
      <c r="B138" s="139"/>
      <c r="C138" s="193"/>
      <c r="D138" s="199"/>
      <c r="E138" s="200"/>
      <c r="F138" s="158"/>
      <c r="G138" s="158"/>
      <c r="I138" s="200"/>
      <c r="J138" s="158"/>
      <c r="K138" s="158"/>
      <c r="M138" s="200"/>
      <c r="N138" s="158"/>
      <c r="O138" s="158"/>
      <c r="Q138" s="200"/>
      <c r="R138" s="158"/>
      <c r="S138" s="158"/>
      <c r="U138" s="200"/>
      <c r="V138" s="158"/>
      <c r="W138" s="158"/>
      <c r="Y138" s="200"/>
      <c r="Z138" s="158"/>
      <c r="AA138" s="158"/>
      <c r="AC138" s="200"/>
      <c r="AD138" s="158"/>
      <c r="AE138" s="158"/>
      <c r="AG138" s="200"/>
      <c r="AH138" s="158"/>
      <c r="AI138" s="158"/>
      <c r="AK138" s="200"/>
      <c r="AL138" s="158"/>
      <c r="AM138" s="158"/>
      <c r="AO138" s="200"/>
      <c r="AP138" s="158"/>
      <c r="AQ138" s="158"/>
      <c r="AS138" s="200"/>
      <c r="AT138" s="158"/>
      <c r="AU138" s="158"/>
    </row>
    <row r="139" spans="2:47" ht="23.25" customHeight="1" x14ac:dyDescent="0.25">
      <c r="B139" s="139">
        <v>3300</v>
      </c>
      <c r="C139" s="219" t="s">
        <v>54</v>
      </c>
      <c r="D139" s="198"/>
      <c r="E139" s="377">
        <f>SUM(E140:E141)</f>
        <v>0</v>
      </c>
      <c r="F139" s="179">
        <f>SUM(F140:F141)</f>
        <v>0</v>
      </c>
      <c r="G139" s="179">
        <f>SUM(G140:G141)</f>
        <v>0</v>
      </c>
      <c r="I139" s="377">
        <f t="shared" ref="I139:K139" si="212">SUM(I140:I141)</f>
        <v>0</v>
      </c>
      <c r="J139" s="179">
        <f t="shared" si="212"/>
        <v>0</v>
      </c>
      <c r="K139" s="179">
        <f t="shared" si="212"/>
        <v>0</v>
      </c>
      <c r="M139" s="377">
        <f t="shared" ref="M139:O139" si="213">SUM(M140:M141)</f>
        <v>0</v>
      </c>
      <c r="N139" s="179">
        <f t="shared" si="213"/>
        <v>0</v>
      </c>
      <c r="O139" s="179">
        <f t="shared" si="213"/>
        <v>0</v>
      </c>
      <c r="Q139" s="377">
        <f t="shared" ref="Q139:S139" si="214">SUM(Q140:Q141)</f>
        <v>0</v>
      </c>
      <c r="R139" s="179">
        <f t="shared" si="214"/>
        <v>0</v>
      </c>
      <c r="S139" s="179">
        <f t="shared" si="214"/>
        <v>0</v>
      </c>
      <c r="U139" s="377">
        <f t="shared" ref="U139:W139" si="215">SUM(U140:U141)</f>
        <v>0</v>
      </c>
      <c r="V139" s="179">
        <f t="shared" si="215"/>
        <v>0</v>
      </c>
      <c r="W139" s="179">
        <f t="shared" si="215"/>
        <v>0</v>
      </c>
      <c r="Y139" s="377">
        <f t="shared" ref="Y139:AA139" si="216">SUM(Y140:Y141)</f>
        <v>0</v>
      </c>
      <c r="Z139" s="179">
        <f t="shared" si="216"/>
        <v>0</v>
      </c>
      <c r="AA139" s="179">
        <f t="shared" si="216"/>
        <v>0</v>
      </c>
      <c r="AC139" s="377">
        <f t="shared" ref="AC139:AE139" si="217">SUM(AC140:AC141)</f>
        <v>0</v>
      </c>
      <c r="AD139" s="179">
        <f t="shared" si="217"/>
        <v>0</v>
      </c>
      <c r="AE139" s="179">
        <f t="shared" si="217"/>
        <v>0</v>
      </c>
      <c r="AG139" s="377">
        <f t="shared" ref="AG139:AI139" si="218">SUM(AG140:AG141)</f>
        <v>0</v>
      </c>
      <c r="AH139" s="179">
        <f t="shared" si="218"/>
        <v>0</v>
      </c>
      <c r="AI139" s="179">
        <f t="shared" si="218"/>
        <v>0</v>
      </c>
      <c r="AK139" s="377">
        <f t="shared" ref="AK139:AM139" si="219">SUM(AK140:AK141)</f>
        <v>0</v>
      </c>
      <c r="AL139" s="179">
        <f t="shared" si="219"/>
        <v>0</v>
      </c>
      <c r="AM139" s="179">
        <f t="shared" si="219"/>
        <v>0</v>
      </c>
      <c r="AO139" s="377">
        <f t="shared" ref="AO139:AQ139" si="220">SUM(AO140:AO141)</f>
        <v>0</v>
      </c>
      <c r="AP139" s="179">
        <f t="shared" si="220"/>
        <v>0</v>
      </c>
      <c r="AQ139" s="179">
        <f t="shared" si="220"/>
        <v>0</v>
      </c>
      <c r="AS139" s="377">
        <f t="shared" ref="AS139:AU139" si="221">SUM(AS140:AS141)</f>
        <v>0</v>
      </c>
      <c r="AT139" s="179">
        <f t="shared" si="221"/>
        <v>0</v>
      </c>
      <c r="AU139" s="179">
        <f t="shared" si="221"/>
        <v>0</v>
      </c>
    </row>
    <row r="140" spans="2:47" ht="23.25" customHeight="1" x14ac:dyDescent="0.25">
      <c r="B140" s="139">
        <v>3310</v>
      </c>
      <c r="C140" s="193"/>
      <c r="D140" s="199" t="s">
        <v>55</v>
      </c>
      <c r="E140" s="200">
        <f t="shared" ref="E140:G141" si="222">+I140+M140+Q140+U140+Y140+AC140+AG140+AK140+AO140+AS140</f>
        <v>0</v>
      </c>
      <c r="F140" s="158">
        <f t="shared" si="222"/>
        <v>0</v>
      </c>
      <c r="G140" s="158">
        <f t="shared" si="222"/>
        <v>0</v>
      </c>
      <c r="I140" s="200">
        <v>0</v>
      </c>
      <c r="J140" s="158">
        <v>0</v>
      </c>
      <c r="K140" s="158">
        <v>0</v>
      </c>
      <c r="M140" s="200">
        <v>0</v>
      </c>
      <c r="N140" s="158">
        <v>0</v>
      </c>
      <c r="O140" s="158">
        <v>0</v>
      </c>
      <c r="Q140" s="200">
        <v>0</v>
      </c>
      <c r="R140" s="158">
        <v>0</v>
      </c>
      <c r="S140" s="158">
        <v>0</v>
      </c>
      <c r="U140" s="200">
        <v>0</v>
      </c>
      <c r="V140" s="158">
        <v>0</v>
      </c>
      <c r="W140" s="158">
        <v>0</v>
      </c>
      <c r="Y140" s="200">
        <v>0</v>
      </c>
      <c r="Z140" s="158">
        <v>0</v>
      </c>
      <c r="AA140" s="158">
        <v>0</v>
      </c>
      <c r="AC140" s="200">
        <v>0</v>
      </c>
      <c r="AD140" s="158">
        <v>0</v>
      </c>
      <c r="AE140" s="158">
        <v>0</v>
      </c>
      <c r="AG140" s="200">
        <v>0</v>
      </c>
      <c r="AH140" s="158">
        <v>0</v>
      </c>
      <c r="AI140" s="158">
        <v>0</v>
      </c>
      <c r="AK140" s="200">
        <v>0</v>
      </c>
      <c r="AL140" s="158">
        <v>0</v>
      </c>
      <c r="AM140" s="158">
        <v>0</v>
      </c>
      <c r="AO140" s="200">
        <v>0</v>
      </c>
      <c r="AP140" s="158">
        <v>0</v>
      </c>
      <c r="AQ140" s="158">
        <v>0</v>
      </c>
      <c r="AS140" s="200">
        <v>0</v>
      </c>
      <c r="AT140" s="158">
        <v>0</v>
      </c>
      <c r="AU140" s="158">
        <v>0</v>
      </c>
    </row>
    <row r="141" spans="2:47" ht="23.25" customHeight="1" x14ac:dyDescent="0.25">
      <c r="B141" s="139">
        <v>3320</v>
      </c>
      <c r="C141" s="193"/>
      <c r="D141" s="199" t="s">
        <v>56</v>
      </c>
      <c r="E141" s="200">
        <f t="shared" si="222"/>
        <v>0</v>
      </c>
      <c r="F141" s="158">
        <f t="shared" si="222"/>
        <v>0</v>
      </c>
      <c r="G141" s="158">
        <f t="shared" si="222"/>
        <v>0</v>
      </c>
      <c r="I141" s="200">
        <v>0</v>
      </c>
      <c r="J141" s="158">
        <v>0</v>
      </c>
      <c r="K141" s="158">
        <v>0</v>
      </c>
      <c r="M141" s="200">
        <v>0</v>
      </c>
      <c r="N141" s="158">
        <v>0</v>
      </c>
      <c r="O141" s="158">
        <v>0</v>
      </c>
      <c r="Q141" s="200">
        <v>0</v>
      </c>
      <c r="R141" s="158">
        <v>0</v>
      </c>
      <c r="S141" s="158">
        <v>0</v>
      </c>
      <c r="U141" s="200">
        <v>0</v>
      </c>
      <c r="V141" s="158">
        <v>0</v>
      </c>
      <c r="W141" s="158">
        <v>0</v>
      </c>
      <c r="Y141" s="200">
        <v>0</v>
      </c>
      <c r="Z141" s="158">
        <v>0</v>
      </c>
      <c r="AA141" s="158">
        <v>0</v>
      </c>
      <c r="AC141" s="200">
        <v>0</v>
      </c>
      <c r="AD141" s="158">
        <v>0</v>
      </c>
      <c r="AE141" s="158">
        <v>0</v>
      </c>
      <c r="AG141" s="200">
        <v>0</v>
      </c>
      <c r="AH141" s="158">
        <v>0</v>
      </c>
      <c r="AI141" s="158">
        <v>0</v>
      </c>
      <c r="AK141" s="200">
        <v>0</v>
      </c>
      <c r="AL141" s="158">
        <v>0</v>
      </c>
      <c r="AM141" s="158">
        <v>0</v>
      </c>
      <c r="AO141" s="200">
        <v>0</v>
      </c>
      <c r="AP141" s="158">
        <v>0</v>
      </c>
      <c r="AQ141" s="158">
        <v>0</v>
      </c>
      <c r="AS141" s="200">
        <v>0</v>
      </c>
      <c r="AT141" s="158">
        <v>0</v>
      </c>
      <c r="AU141" s="158">
        <v>0</v>
      </c>
    </row>
    <row r="142" spans="2:47" ht="23.25" customHeight="1" x14ac:dyDescent="0.25">
      <c r="B142" s="139"/>
      <c r="C142" s="193"/>
      <c r="D142" s="199"/>
      <c r="E142" s="200"/>
      <c r="F142" s="158"/>
      <c r="G142" s="158"/>
      <c r="I142" s="200"/>
      <c r="J142" s="158"/>
      <c r="K142" s="158"/>
      <c r="M142" s="200"/>
      <c r="N142" s="158"/>
      <c r="O142" s="158"/>
      <c r="Q142" s="200"/>
      <c r="R142" s="158"/>
      <c r="S142" s="158"/>
      <c r="U142" s="200"/>
      <c r="V142" s="158"/>
      <c r="W142" s="158"/>
      <c r="Y142" s="200"/>
      <c r="Z142" s="158"/>
      <c r="AA142" s="158"/>
      <c r="AC142" s="200"/>
      <c r="AD142" s="158"/>
      <c r="AE142" s="158"/>
      <c r="AG142" s="200"/>
      <c r="AH142" s="158"/>
      <c r="AI142" s="158"/>
      <c r="AK142" s="200"/>
      <c r="AL142" s="158"/>
      <c r="AM142" s="158"/>
      <c r="AO142" s="200"/>
      <c r="AP142" s="158"/>
      <c r="AQ142" s="158"/>
      <c r="AS142" s="200"/>
      <c r="AT142" s="158"/>
      <c r="AU142" s="158"/>
    </row>
    <row r="143" spans="2:47" ht="23.25" customHeight="1" x14ac:dyDescent="0.25">
      <c r="B143" s="139">
        <v>3000</v>
      </c>
      <c r="C143" s="193"/>
      <c r="D143" s="215" t="s">
        <v>57</v>
      </c>
      <c r="E143" s="377">
        <f>+E132+E127+E139</f>
        <v>0</v>
      </c>
      <c r="F143" s="179">
        <f t="shared" ref="F143:G143" si="223">+F132+F127+F139</f>
        <v>0</v>
      </c>
      <c r="G143" s="179">
        <f t="shared" si="223"/>
        <v>0</v>
      </c>
      <c r="I143" s="377">
        <f t="shared" ref="I143:K143" si="224">+I132+I127+I139</f>
        <v>0</v>
      </c>
      <c r="J143" s="179">
        <f t="shared" si="224"/>
        <v>0</v>
      </c>
      <c r="K143" s="179">
        <f t="shared" si="224"/>
        <v>0</v>
      </c>
      <c r="M143" s="377">
        <f t="shared" ref="M143:O143" si="225">+M132+M127+M139</f>
        <v>0</v>
      </c>
      <c r="N143" s="179">
        <f t="shared" si="225"/>
        <v>0</v>
      </c>
      <c r="O143" s="179">
        <f t="shared" si="225"/>
        <v>0</v>
      </c>
      <c r="Q143" s="377">
        <f t="shared" ref="Q143:S143" si="226">+Q132+Q127+Q139</f>
        <v>0</v>
      </c>
      <c r="R143" s="179">
        <f t="shared" si="226"/>
        <v>0</v>
      </c>
      <c r="S143" s="179">
        <f t="shared" si="226"/>
        <v>0</v>
      </c>
      <c r="U143" s="377">
        <f t="shared" ref="U143:W143" si="227">+U132+U127+U139</f>
        <v>0</v>
      </c>
      <c r="V143" s="179">
        <f t="shared" si="227"/>
        <v>0</v>
      </c>
      <c r="W143" s="179">
        <f t="shared" si="227"/>
        <v>0</v>
      </c>
      <c r="Y143" s="377">
        <f t="shared" ref="Y143:AA143" si="228">+Y132+Y127+Y139</f>
        <v>0</v>
      </c>
      <c r="Z143" s="179">
        <f t="shared" si="228"/>
        <v>0</v>
      </c>
      <c r="AA143" s="179">
        <f t="shared" si="228"/>
        <v>0</v>
      </c>
      <c r="AC143" s="377">
        <f t="shared" ref="AC143:AE143" si="229">+AC132+AC127+AC139</f>
        <v>0</v>
      </c>
      <c r="AD143" s="179">
        <f t="shared" si="229"/>
        <v>0</v>
      </c>
      <c r="AE143" s="179">
        <f t="shared" si="229"/>
        <v>0</v>
      </c>
      <c r="AG143" s="377">
        <f t="shared" ref="AG143:AI143" si="230">+AG132+AG127+AG139</f>
        <v>0</v>
      </c>
      <c r="AH143" s="179">
        <f t="shared" si="230"/>
        <v>0</v>
      </c>
      <c r="AI143" s="179">
        <f t="shared" si="230"/>
        <v>0</v>
      </c>
      <c r="AK143" s="377">
        <f t="shared" ref="AK143:AM143" si="231">+AK132+AK127+AK139</f>
        <v>0</v>
      </c>
      <c r="AL143" s="179">
        <f t="shared" si="231"/>
        <v>0</v>
      </c>
      <c r="AM143" s="179">
        <f t="shared" si="231"/>
        <v>0</v>
      </c>
      <c r="AO143" s="377">
        <f t="shared" ref="AO143:AQ143" si="232">+AO132+AO127+AO139</f>
        <v>0</v>
      </c>
      <c r="AP143" s="179">
        <f t="shared" si="232"/>
        <v>0</v>
      </c>
      <c r="AQ143" s="179">
        <f t="shared" si="232"/>
        <v>0</v>
      </c>
      <c r="AS143" s="377">
        <f t="shared" ref="AS143:AU143" si="233">+AS132+AS127+AS139</f>
        <v>0</v>
      </c>
      <c r="AT143" s="179">
        <f t="shared" si="233"/>
        <v>0</v>
      </c>
      <c r="AU143" s="179">
        <f t="shared" si="233"/>
        <v>0</v>
      </c>
    </row>
    <row r="144" spans="2:47" ht="23.25" customHeight="1" x14ac:dyDescent="0.25">
      <c r="B144" s="139"/>
      <c r="C144" s="193"/>
      <c r="D144" s="194"/>
      <c r="E144" s="204"/>
      <c r="F144" s="149"/>
      <c r="G144" s="149"/>
      <c r="I144" s="204"/>
      <c r="J144" s="149"/>
      <c r="K144" s="149"/>
      <c r="M144" s="204"/>
      <c r="N144" s="149"/>
      <c r="O144" s="149"/>
      <c r="Q144" s="204"/>
      <c r="R144" s="149"/>
      <c r="S144" s="149"/>
      <c r="U144" s="204"/>
      <c r="V144" s="149"/>
      <c r="W144" s="149"/>
      <c r="Y144" s="204"/>
      <c r="Z144" s="149"/>
      <c r="AA144" s="149"/>
      <c r="AC144" s="204"/>
      <c r="AD144" s="149"/>
      <c r="AE144" s="149"/>
      <c r="AG144" s="204"/>
      <c r="AH144" s="149"/>
      <c r="AI144" s="149"/>
      <c r="AK144" s="204"/>
      <c r="AL144" s="149"/>
      <c r="AM144" s="149"/>
      <c r="AO144" s="204"/>
      <c r="AP144" s="149"/>
      <c r="AQ144" s="149"/>
      <c r="AS144" s="204"/>
      <c r="AT144" s="149"/>
      <c r="AU144" s="149"/>
    </row>
    <row r="145" spans="2:47" ht="23.25" customHeight="1" x14ac:dyDescent="0.25">
      <c r="B145" s="139"/>
      <c r="C145" s="193"/>
      <c r="D145" s="194" t="s">
        <v>58</v>
      </c>
      <c r="E145" s="204">
        <f>+E143+E123</f>
        <v>0</v>
      </c>
      <c r="F145" s="149">
        <f t="shared" ref="F145:G145" si="234">+F143+F123</f>
        <v>0</v>
      </c>
      <c r="G145" s="149">
        <f t="shared" si="234"/>
        <v>0</v>
      </c>
      <c r="I145" s="204">
        <f t="shared" ref="I145:K145" si="235">+I143+I123</f>
        <v>0</v>
      </c>
      <c r="J145" s="149">
        <f t="shared" si="235"/>
        <v>0</v>
      </c>
      <c r="K145" s="149">
        <f t="shared" si="235"/>
        <v>0</v>
      </c>
      <c r="M145" s="204">
        <f t="shared" ref="M145:O145" si="236">+M143+M123</f>
        <v>0</v>
      </c>
      <c r="N145" s="149">
        <f t="shared" si="236"/>
        <v>0</v>
      </c>
      <c r="O145" s="149">
        <f t="shared" si="236"/>
        <v>0</v>
      </c>
      <c r="Q145" s="204">
        <f t="shared" ref="Q145:S145" si="237">+Q143+Q123</f>
        <v>0</v>
      </c>
      <c r="R145" s="149">
        <f t="shared" si="237"/>
        <v>0</v>
      </c>
      <c r="S145" s="149">
        <f t="shared" si="237"/>
        <v>0</v>
      </c>
      <c r="U145" s="204">
        <f t="shared" ref="U145:W145" si="238">+U143+U123</f>
        <v>0</v>
      </c>
      <c r="V145" s="149">
        <f t="shared" si="238"/>
        <v>0</v>
      </c>
      <c r="W145" s="149">
        <f t="shared" si="238"/>
        <v>0</v>
      </c>
      <c r="Y145" s="204">
        <f t="shared" ref="Y145:AA145" si="239">+Y143+Y123</f>
        <v>0</v>
      </c>
      <c r="Z145" s="149">
        <f t="shared" si="239"/>
        <v>0</v>
      </c>
      <c r="AA145" s="149">
        <f t="shared" si="239"/>
        <v>0</v>
      </c>
      <c r="AC145" s="204">
        <f t="shared" ref="AC145:AE145" si="240">+AC143+AC123</f>
        <v>0</v>
      </c>
      <c r="AD145" s="149">
        <f t="shared" si="240"/>
        <v>0</v>
      </c>
      <c r="AE145" s="149">
        <f t="shared" si="240"/>
        <v>0</v>
      </c>
      <c r="AG145" s="204">
        <f t="shared" ref="AG145:AI145" si="241">+AG143+AG123</f>
        <v>0</v>
      </c>
      <c r="AH145" s="149">
        <f t="shared" si="241"/>
        <v>0</v>
      </c>
      <c r="AI145" s="149">
        <f t="shared" si="241"/>
        <v>0</v>
      </c>
      <c r="AK145" s="204">
        <f t="shared" ref="AK145:AM145" si="242">+AK143+AK123</f>
        <v>0</v>
      </c>
      <c r="AL145" s="149">
        <f t="shared" si="242"/>
        <v>0</v>
      </c>
      <c r="AM145" s="149">
        <f t="shared" si="242"/>
        <v>0</v>
      </c>
      <c r="AO145" s="204">
        <f t="shared" ref="AO145:AQ145" si="243">+AO143+AO123</f>
        <v>0</v>
      </c>
      <c r="AP145" s="149">
        <f t="shared" si="243"/>
        <v>0</v>
      </c>
      <c r="AQ145" s="149">
        <f t="shared" si="243"/>
        <v>0</v>
      </c>
      <c r="AS145" s="204">
        <f t="shared" ref="AS145:AU145" si="244">+AS143+AS123</f>
        <v>0</v>
      </c>
      <c r="AT145" s="149">
        <f t="shared" si="244"/>
        <v>0</v>
      </c>
      <c r="AU145" s="149">
        <f t="shared" si="244"/>
        <v>0</v>
      </c>
    </row>
    <row r="146" spans="2:47" ht="23.25" customHeight="1" x14ac:dyDescent="0.25">
      <c r="B146" s="182"/>
      <c r="C146" s="205"/>
      <c r="D146" s="39"/>
      <c r="E146" s="372"/>
      <c r="F146" s="40"/>
      <c r="G146" s="40"/>
      <c r="I146" s="372"/>
      <c r="J146" s="40"/>
      <c r="K146" s="40"/>
      <c r="M146" s="372"/>
      <c r="N146" s="40"/>
      <c r="O146" s="40"/>
      <c r="Q146" s="372"/>
      <c r="R146" s="40"/>
      <c r="S146" s="40"/>
      <c r="U146" s="372"/>
      <c r="V146" s="40"/>
      <c r="W146" s="40"/>
      <c r="Y146" s="372"/>
      <c r="Z146" s="40"/>
      <c r="AA146" s="40"/>
      <c r="AC146" s="372"/>
      <c r="AD146" s="40"/>
      <c r="AE146" s="40"/>
      <c r="AG146" s="372"/>
      <c r="AH146" s="40"/>
      <c r="AI146" s="40"/>
      <c r="AK146" s="372"/>
      <c r="AL146" s="40"/>
      <c r="AM146" s="40"/>
      <c r="AO146" s="372"/>
      <c r="AP146" s="40"/>
      <c r="AQ146" s="40"/>
      <c r="AS146" s="372"/>
      <c r="AT146" s="40"/>
      <c r="AU146" s="40"/>
    </row>
    <row r="147" spans="2:47" ht="23.25" customHeight="1" x14ac:dyDescent="0.25">
      <c r="E147" s="222">
        <f>+E63-E133</f>
        <v>0</v>
      </c>
      <c r="F147" s="222">
        <f t="shared" ref="F147:G147" si="245">+F63-F133</f>
        <v>0</v>
      </c>
      <c r="G147" s="222">
        <f t="shared" si="245"/>
        <v>0</v>
      </c>
      <c r="I147" s="222">
        <f t="shared" ref="I147:K147" si="246">+I63-I133</f>
        <v>0</v>
      </c>
      <c r="J147" s="222">
        <f t="shared" si="246"/>
        <v>0</v>
      </c>
      <c r="K147" s="222">
        <f t="shared" si="246"/>
        <v>0</v>
      </c>
      <c r="M147" s="222">
        <f t="shared" ref="M147:O147" si="247">+M63-M133</f>
        <v>0</v>
      </c>
      <c r="N147" s="222">
        <f t="shared" si="247"/>
        <v>0</v>
      </c>
      <c r="O147" s="222">
        <f t="shared" si="247"/>
        <v>0</v>
      </c>
      <c r="Q147" s="222">
        <f t="shared" ref="Q147:S147" si="248">+Q63-Q133</f>
        <v>0</v>
      </c>
      <c r="R147" s="222">
        <f t="shared" si="248"/>
        <v>0</v>
      </c>
      <c r="S147" s="222">
        <f t="shared" si="248"/>
        <v>0</v>
      </c>
      <c r="U147" s="222">
        <f t="shared" ref="U147:W147" si="249">+U63-U133</f>
        <v>0</v>
      </c>
      <c r="V147" s="222">
        <f t="shared" si="249"/>
        <v>0</v>
      </c>
      <c r="W147" s="222">
        <f t="shared" si="249"/>
        <v>0</v>
      </c>
      <c r="Y147" s="222">
        <f t="shared" ref="Y147:AA147" si="250">+Y63-Y133</f>
        <v>0</v>
      </c>
      <c r="Z147" s="222">
        <f t="shared" si="250"/>
        <v>0</v>
      </c>
      <c r="AA147" s="222">
        <f t="shared" si="250"/>
        <v>0</v>
      </c>
      <c r="AC147" s="222">
        <f t="shared" ref="AC147:AE147" si="251">+AC63-AC133</f>
        <v>0</v>
      </c>
      <c r="AD147" s="222">
        <f t="shared" si="251"/>
        <v>0</v>
      </c>
      <c r="AE147" s="222">
        <f t="shared" si="251"/>
        <v>0</v>
      </c>
      <c r="AG147" s="222">
        <f t="shared" ref="AG147:AI147" si="252">+AG63-AG133</f>
        <v>0</v>
      </c>
      <c r="AH147" s="222">
        <f t="shared" si="252"/>
        <v>0</v>
      </c>
      <c r="AI147" s="222">
        <f t="shared" si="252"/>
        <v>0</v>
      </c>
      <c r="AK147" s="222">
        <f t="shared" ref="AK147:AM147" si="253">+AK63-AK133</f>
        <v>0</v>
      </c>
      <c r="AL147" s="222">
        <f t="shared" si="253"/>
        <v>0</v>
      </c>
      <c r="AM147" s="222">
        <f t="shared" si="253"/>
        <v>0</v>
      </c>
      <c r="AO147" s="222">
        <f t="shared" ref="AO147:AQ147" si="254">+AO63-AO133</f>
        <v>0</v>
      </c>
      <c r="AP147" s="222">
        <f t="shared" si="254"/>
        <v>0</v>
      </c>
      <c r="AQ147" s="222">
        <f t="shared" si="254"/>
        <v>0</v>
      </c>
      <c r="AS147" s="222">
        <f t="shared" ref="AS147:AU147" si="255">+AS63-AS133</f>
        <v>0</v>
      </c>
      <c r="AT147" s="222">
        <f t="shared" si="255"/>
        <v>0</v>
      </c>
      <c r="AU147" s="222">
        <f t="shared" si="255"/>
        <v>0</v>
      </c>
    </row>
    <row r="148" spans="2:47" ht="23.25" customHeight="1" x14ac:dyDescent="0.25">
      <c r="E148" s="222">
        <f>+E97-E123-E143</f>
        <v>0</v>
      </c>
      <c r="F148" s="222">
        <f t="shared" ref="F148:G148" si="256">+F97-F123-F143</f>
        <v>0</v>
      </c>
      <c r="G148" s="222">
        <f t="shared" si="256"/>
        <v>0</v>
      </c>
      <c r="I148" s="222">
        <f t="shared" ref="I148:K148" si="257">+I97-I123-I143</f>
        <v>0</v>
      </c>
      <c r="J148" s="222">
        <f t="shared" si="257"/>
        <v>0</v>
      </c>
      <c r="K148" s="222">
        <f t="shared" si="257"/>
        <v>0</v>
      </c>
      <c r="M148" s="222">
        <f t="shared" ref="M148:O148" si="258">+M97-M123-M143</f>
        <v>0</v>
      </c>
      <c r="N148" s="222">
        <f t="shared" si="258"/>
        <v>0</v>
      </c>
      <c r="O148" s="222">
        <f t="shared" si="258"/>
        <v>0</v>
      </c>
      <c r="Q148" s="222">
        <f t="shared" ref="Q148:S148" si="259">+Q97-Q123-Q143</f>
        <v>0</v>
      </c>
      <c r="R148" s="222">
        <f t="shared" si="259"/>
        <v>0</v>
      </c>
      <c r="S148" s="222">
        <f t="shared" si="259"/>
        <v>0</v>
      </c>
      <c r="U148" s="222">
        <f t="shared" ref="U148:W148" si="260">+U97-U123-U143</f>
        <v>0</v>
      </c>
      <c r="V148" s="222">
        <f t="shared" si="260"/>
        <v>0</v>
      </c>
      <c r="W148" s="222">
        <f t="shared" si="260"/>
        <v>0</v>
      </c>
      <c r="Y148" s="222">
        <f t="shared" ref="Y148:AA148" si="261">+Y97-Y123-Y143</f>
        <v>0</v>
      </c>
      <c r="Z148" s="222">
        <f t="shared" si="261"/>
        <v>0</v>
      </c>
      <c r="AA148" s="222">
        <f t="shared" si="261"/>
        <v>0</v>
      </c>
      <c r="AC148" s="222">
        <f t="shared" ref="AC148:AE148" si="262">+AC97-AC123-AC143</f>
        <v>0</v>
      </c>
      <c r="AD148" s="222">
        <f t="shared" si="262"/>
        <v>0</v>
      </c>
      <c r="AE148" s="222">
        <f t="shared" si="262"/>
        <v>0</v>
      </c>
      <c r="AG148" s="222">
        <f t="shared" ref="AG148:AI148" si="263">+AG97-AG123-AG143</f>
        <v>0</v>
      </c>
      <c r="AH148" s="222">
        <f t="shared" si="263"/>
        <v>0</v>
      </c>
      <c r="AI148" s="222">
        <f t="shared" si="263"/>
        <v>0</v>
      </c>
      <c r="AK148" s="222">
        <f t="shared" ref="AK148:AM148" si="264">+AK97-AK123-AK143</f>
        <v>0</v>
      </c>
      <c r="AL148" s="222">
        <f t="shared" si="264"/>
        <v>0</v>
      </c>
      <c r="AM148" s="222">
        <f t="shared" si="264"/>
        <v>0</v>
      </c>
      <c r="AO148" s="222">
        <f t="shared" ref="AO148:AQ148" si="265">+AO97-AO123-AO143</f>
        <v>0</v>
      </c>
      <c r="AP148" s="222">
        <f t="shared" si="265"/>
        <v>0</v>
      </c>
      <c r="AQ148" s="222">
        <f t="shared" si="265"/>
        <v>0</v>
      </c>
      <c r="AS148" s="222">
        <f t="shared" ref="AS148:AU148" si="266">+AS97-AS123-AS143</f>
        <v>0</v>
      </c>
      <c r="AT148" s="222">
        <f t="shared" si="266"/>
        <v>0</v>
      </c>
      <c r="AU148" s="222">
        <f t="shared" si="266"/>
        <v>0</v>
      </c>
    </row>
  </sheetData>
  <mergeCells count="26">
    <mergeCell ref="AG69:AI69"/>
    <mergeCell ref="AK69:AM69"/>
    <mergeCell ref="AO69:AQ69"/>
    <mergeCell ref="AS69:AU69"/>
    <mergeCell ref="AS3:AU3"/>
    <mergeCell ref="AG3:AI3"/>
    <mergeCell ref="AK3:AM3"/>
    <mergeCell ref="AO3:AQ3"/>
    <mergeCell ref="B67:G67"/>
    <mergeCell ref="B68:G68"/>
    <mergeCell ref="B69:G69"/>
    <mergeCell ref="I69:K69"/>
    <mergeCell ref="M69:O69"/>
    <mergeCell ref="Q69:S69"/>
    <mergeCell ref="U69:W69"/>
    <mergeCell ref="Y69:AA69"/>
    <mergeCell ref="AC69:AE69"/>
    <mergeCell ref="U3:W3"/>
    <mergeCell ref="Y3:AA3"/>
    <mergeCell ref="AC3:AE3"/>
    <mergeCell ref="Q3:S3"/>
    <mergeCell ref="B1:G1"/>
    <mergeCell ref="B2:G2"/>
    <mergeCell ref="B3:G3"/>
    <mergeCell ref="I3:K3"/>
    <mergeCell ref="M3:O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153"/>
  <sheetViews>
    <sheetView workbookViewId="0"/>
  </sheetViews>
  <sheetFormatPr baseColWidth="10" defaultRowHeight="15" x14ac:dyDescent="0.25"/>
  <cols>
    <col min="1" max="1" width="2" customWidth="1"/>
    <col min="2" max="2" width="4.42578125" style="187" customWidth="1"/>
    <col min="3" max="3" width="2.28515625" customWidth="1"/>
    <col min="4" max="4" width="34.7109375" customWidth="1"/>
    <col min="5" max="7" width="15.7109375" customWidth="1"/>
    <col min="8" max="8" width="7" customWidth="1"/>
    <col min="9" max="9" width="14.85546875" customWidth="1"/>
    <col min="10" max="10" width="14.42578125" customWidth="1"/>
    <col min="11" max="11" width="12.7109375" customWidth="1"/>
    <col min="12" max="12" width="5.7109375" customWidth="1"/>
    <col min="13" max="13" width="13.85546875" customWidth="1"/>
    <col min="14" max="14" width="15.5703125" customWidth="1"/>
    <col min="15" max="15" width="12.7109375" customWidth="1"/>
    <col min="16" max="16" width="5.7109375" customWidth="1"/>
    <col min="17" max="17" width="12" customWidth="1"/>
    <col min="18" max="18" width="14" customWidth="1"/>
    <col min="19" max="19" width="14.42578125" customWidth="1"/>
    <col min="20" max="20" width="5.7109375" customWidth="1"/>
    <col min="21" max="21" width="12.5703125" customWidth="1"/>
    <col min="22" max="22" width="15.85546875" customWidth="1"/>
    <col min="23" max="23" width="16.5703125" customWidth="1"/>
    <col min="24" max="24" width="5.7109375" customWidth="1"/>
    <col min="25" max="25" width="6.28515625" bestFit="1" customWidth="1"/>
    <col min="26" max="26" width="11.85546875" customWidth="1"/>
    <col min="27" max="27" width="19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  <col min="48" max="48" width="15.85546875" bestFit="1" customWidth="1"/>
  </cols>
  <sheetData>
    <row r="2" spans="2:48" ht="16.5" customHeight="1" x14ac:dyDescent="0.25">
      <c r="B2" s="414" t="s">
        <v>161</v>
      </c>
      <c r="C2" s="415"/>
      <c r="D2" s="415"/>
      <c r="E2" s="415"/>
      <c r="F2" s="415"/>
      <c r="G2" s="416"/>
    </row>
    <row r="3" spans="2:48" ht="14.45" customHeight="1" x14ac:dyDescent="0.25">
      <c r="B3" s="417" t="s">
        <v>162</v>
      </c>
      <c r="C3" s="418"/>
      <c r="D3" s="418"/>
      <c r="E3" s="418"/>
      <c r="F3" s="418"/>
      <c r="G3" s="419"/>
    </row>
    <row r="4" spans="2:48" ht="50.25" customHeight="1" x14ac:dyDescent="0.25">
      <c r="B4" s="420" t="s">
        <v>177</v>
      </c>
      <c r="C4" s="421"/>
      <c r="D4" s="421"/>
      <c r="E4" s="421"/>
      <c r="F4" s="421"/>
      <c r="G4" s="422"/>
      <c r="I4" s="411" t="s">
        <v>163</v>
      </c>
      <c r="J4" s="423"/>
      <c r="K4" s="424"/>
      <c r="M4" s="411" t="s">
        <v>164</v>
      </c>
      <c r="N4" s="412"/>
      <c r="O4" s="413"/>
      <c r="Q4" s="411" t="s">
        <v>165</v>
      </c>
      <c r="R4" s="412"/>
      <c r="S4" s="413"/>
      <c r="U4" s="408" t="s">
        <v>166</v>
      </c>
      <c r="V4" s="409"/>
      <c r="W4" s="410"/>
      <c r="Y4" s="408" t="s">
        <v>167</v>
      </c>
      <c r="Z4" s="409"/>
      <c r="AA4" s="410"/>
      <c r="AC4" s="396" t="s">
        <v>168</v>
      </c>
      <c r="AD4" s="396"/>
      <c r="AE4" s="396"/>
      <c r="AF4" s="132"/>
      <c r="AG4" s="396" t="s">
        <v>169</v>
      </c>
      <c r="AH4" s="396"/>
      <c r="AI4" s="396"/>
      <c r="AJ4" s="132"/>
      <c r="AK4" s="396" t="s">
        <v>170</v>
      </c>
      <c r="AL4" s="396"/>
      <c r="AM4" s="396"/>
      <c r="AN4" s="132"/>
      <c r="AO4" s="396" t="s">
        <v>171</v>
      </c>
      <c r="AP4" s="396"/>
      <c r="AQ4" s="396"/>
      <c r="AR4" s="132"/>
      <c r="AS4" s="396" t="s">
        <v>172</v>
      </c>
      <c r="AT4" s="396"/>
      <c r="AU4" s="396"/>
    </row>
    <row r="5" spans="2:48" x14ac:dyDescent="0.25">
      <c r="B5" s="139"/>
      <c r="C5" s="154"/>
      <c r="D5" s="346"/>
      <c r="E5" s="245">
        <v>2020</v>
      </c>
      <c r="F5" s="245">
        <v>2019</v>
      </c>
      <c r="G5" s="191">
        <v>2018</v>
      </c>
      <c r="I5" s="136">
        <v>2020</v>
      </c>
      <c r="J5" s="136">
        <v>2019</v>
      </c>
      <c r="K5" s="137">
        <v>2018</v>
      </c>
      <c r="M5" s="136">
        <v>2020</v>
      </c>
      <c r="N5" s="136">
        <v>2019</v>
      </c>
      <c r="O5" s="188">
        <v>2018</v>
      </c>
      <c r="Q5" s="136">
        <v>2020</v>
      </c>
      <c r="R5" s="136">
        <v>2019</v>
      </c>
      <c r="S5" s="188">
        <v>2018</v>
      </c>
      <c r="U5" s="136">
        <v>2020</v>
      </c>
      <c r="V5" s="136">
        <v>2019</v>
      </c>
      <c r="W5" s="188">
        <v>2018</v>
      </c>
      <c r="Y5" s="136">
        <v>2020</v>
      </c>
      <c r="Z5" s="136">
        <v>2019</v>
      </c>
      <c r="AA5" s="137">
        <v>2018</v>
      </c>
      <c r="AC5" s="138">
        <v>2020</v>
      </c>
      <c r="AD5" s="138">
        <v>2018</v>
      </c>
      <c r="AE5" s="138">
        <v>2017</v>
      </c>
      <c r="AF5" s="132"/>
      <c r="AG5" s="138">
        <v>2020</v>
      </c>
      <c r="AH5" s="138">
        <v>2018</v>
      </c>
      <c r="AI5" s="138">
        <v>2017</v>
      </c>
      <c r="AJ5" s="132"/>
      <c r="AK5" s="138">
        <v>2020</v>
      </c>
      <c r="AL5" s="138">
        <v>2018</v>
      </c>
      <c r="AM5" s="138">
        <v>2017</v>
      </c>
      <c r="AN5" s="132"/>
      <c r="AO5" s="138">
        <v>2020</v>
      </c>
      <c r="AP5" s="138">
        <v>2018</v>
      </c>
      <c r="AQ5" s="138">
        <v>2017</v>
      </c>
      <c r="AR5" s="132"/>
      <c r="AS5" s="138">
        <v>2020</v>
      </c>
      <c r="AT5" s="138">
        <v>2018</v>
      </c>
      <c r="AU5" s="138">
        <v>2017</v>
      </c>
    </row>
    <row r="6" spans="2:48" x14ac:dyDescent="0.25">
      <c r="B6" s="139"/>
      <c r="C6" s="140" t="s">
        <v>60</v>
      </c>
      <c r="D6" s="141"/>
      <c r="E6" s="345"/>
      <c r="F6" s="345"/>
      <c r="G6" s="143"/>
      <c r="I6" s="142"/>
      <c r="J6" s="142"/>
      <c r="K6" s="143"/>
      <c r="M6" s="142"/>
      <c r="N6" s="142"/>
      <c r="O6" s="378"/>
      <c r="Q6" s="142"/>
      <c r="R6" s="142"/>
      <c r="S6" s="378"/>
      <c r="U6" s="142"/>
      <c r="V6" s="142"/>
      <c r="W6" s="378"/>
      <c r="Y6" s="142"/>
      <c r="Z6" s="143"/>
      <c r="AA6" s="143"/>
      <c r="AC6" s="144"/>
      <c r="AD6" s="144"/>
      <c r="AE6" s="144"/>
      <c r="AF6" s="132"/>
      <c r="AG6" s="144"/>
      <c r="AH6" s="144"/>
      <c r="AI6" s="144"/>
      <c r="AJ6" s="132"/>
      <c r="AK6" s="144"/>
      <c r="AL6" s="144"/>
      <c r="AM6" s="144"/>
      <c r="AN6" s="132"/>
      <c r="AO6" s="144"/>
      <c r="AP6" s="144"/>
      <c r="AQ6" s="144"/>
      <c r="AR6" s="132"/>
      <c r="AS6" s="144"/>
      <c r="AT6" s="144"/>
      <c r="AU6" s="144"/>
    </row>
    <row r="7" spans="2:48" x14ac:dyDescent="0.25">
      <c r="B7" s="139">
        <v>4100</v>
      </c>
      <c r="C7" s="145" t="s">
        <v>173</v>
      </c>
      <c r="D7" s="146"/>
      <c r="E7" s="147">
        <v>169163966.46000001</v>
      </c>
      <c r="F7" s="147">
        <v>205744565.22</v>
      </c>
      <c r="G7" s="148">
        <v>197292781.22</v>
      </c>
      <c r="I7" s="150">
        <v>218356943.80000001</v>
      </c>
      <c r="J7" s="150">
        <v>202939538.13</v>
      </c>
      <c r="K7" s="151">
        <v>191635505.78999999</v>
      </c>
      <c r="M7" s="152">
        <v>2458437.66</v>
      </c>
      <c r="N7" s="152">
        <v>3614627.15</v>
      </c>
      <c r="O7" s="204">
        <f t="shared" ref="O7" si="0">SUM(O8:O14)</f>
        <v>3095669.24</v>
      </c>
      <c r="Q7" s="152">
        <f t="shared" ref="Q7" si="1">SUM(Q8:Q14)</f>
        <v>0</v>
      </c>
      <c r="R7" s="152">
        <f t="shared" ref="R7:S7" si="2">SUM(R8:R14)</f>
        <v>0</v>
      </c>
      <c r="S7" s="204">
        <f t="shared" si="2"/>
        <v>0</v>
      </c>
      <c r="U7" s="152">
        <v>414517.67</v>
      </c>
      <c r="V7" s="152">
        <v>907232.61</v>
      </c>
      <c r="W7" s="204">
        <v>646931.43000000005</v>
      </c>
      <c r="Y7" s="152">
        <f t="shared" ref="Y7:AA7" si="3">SUM(Y8:Y14)</f>
        <v>0</v>
      </c>
      <c r="Z7" s="149">
        <f t="shared" si="3"/>
        <v>0</v>
      </c>
      <c r="AA7" s="149">
        <f t="shared" si="3"/>
        <v>0</v>
      </c>
      <c r="AC7" s="153">
        <f>SUM(AC8:AC14)</f>
        <v>0</v>
      </c>
      <c r="AD7" s="153">
        <f>SUM(AD8:AD14)</f>
        <v>0</v>
      </c>
      <c r="AE7" s="153">
        <f>SUM(AE8:AE14)</f>
        <v>0</v>
      </c>
      <c r="AF7" s="132"/>
      <c r="AG7" s="153">
        <f>SUM(AG8:AG14)</f>
        <v>0</v>
      </c>
      <c r="AH7" s="153">
        <f>SUM(AH8:AH14)</f>
        <v>0</v>
      </c>
      <c r="AI7" s="153">
        <f>SUM(AI8:AI14)</f>
        <v>0</v>
      </c>
      <c r="AJ7" s="132"/>
      <c r="AK7" s="153">
        <f>SUM(AK8:AK14)</f>
        <v>0</v>
      </c>
      <c r="AL7" s="153">
        <f>SUM(AL8:AL14)</f>
        <v>0</v>
      </c>
      <c r="AM7" s="153">
        <f>SUM(AM8:AM14)</f>
        <v>0</v>
      </c>
      <c r="AN7" s="132"/>
      <c r="AO7" s="153">
        <f>SUM(AO8:AO14)</f>
        <v>0</v>
      </c>
      <c r="AP7" s="153">
        <f>SUM(AP8:AP14)</f>
        <v>0</v>
      </c>
      <c r="AQ7" s="153">
        <f>SUM(AQ8:AQ14)</f>
        <v>0</v>
      </c>
      <c r="AR7" s="132"/>
      <c r="AS7" s="153">
        <f>SUM(AS8:AS14)</f>
        <v>0</v>
      </c>
      <c r="AT7" s="153">
        <f>SUM(AT8:AT14)</f>
        <v>0</v>
      </c>
      <c r="AU7" s="153">
        <f>SUM(AU8:AU14)</f>
        <v>0</v>
      </c>
      <c r="AV7" s="43"/>
    </row>
    <row r="8" spans="2:48" x14ac:dyDescent="0.25">
      <c r="B8" s="139">
        <v>4110</v>
      </c>
      <c r="C8" s="154"/>
      <c r="D8" s="155" t="s">
        <v>62</v>
      </c>
      <c r="E8" s="156">
        <v>99192160.329999998</v>
      </c>
      <c r="F8" s="156">
        <v>101664746.48</v>
      </c>
      <c r="G8" s="157">
        <v>91950284.700000003</v>
      </c>
      <c r="I8" s="159">
        <v>0</v>
      </c>
      <c r="J8" s="159">
        <v>0</v>
      </c>
      <c r="K8" s="62">
        <v>0</v>
      </c>
      <c r="M8" s="160">
        <v>0</v>
      </c>
      <c r="N8" s="160">
        <v>0</v>
      </c>
      <c r="O8" s="200">
        <v>0</v>
      </c>
      <c r="Q8" s="160">
        <v>0</v>
      </c>
      <c r="R8" s="160">
        <v>0</v>
      </c>
      <c r="S8" s="200">
        <v>0</v>
      </c>
      <c r="U8" s="160">
        <v>0</v>
      </c>
      <c r="V8" s="160">
        <v>0</v>
      </c>
      <c r="W8" s="200">
        <v>0</v>
      </c>
      <c r="Y8" s="160">
        <v>0</v>
      </c>
      <c r="Z8" s="158">
        <v>0</v>
      </c>
      <c r="AA8" s="158">
        <v>0</v>
      </c>
      <c r="AC8" s="161">
        <v>0</v>
      </c>
      <c r="AD8" s="161">
        <v>0</v>
      </c>
      <c r="AE8" s="161">
        <v>0</v>
      </c>
      <c r="AF8" s="132"/>
      <c r="AG8" s="161">
        <v>0</v>
      </c>
      <c r="AH8" s="161">
        <v>0</v>
      </c>
      <c r="AI8" s="161">
        <v>0</v>
      </c>
      <c r="AJ8" s="132"/>
      <c r="AK8" s="161">
        <v>0</v>
      </c>
      <c r="AL8" s="161">
        <v>0</v>
      </c>
      <c r="AM8" s="161">
        <v>0</v>
      </c>
      <c r="AN8" s="132"/>
      <c r="AO8" s="161">
        <v>0</v>
      </c>
      <c r="AP8" s="161">
        <v>0</v>
      </c>
      <c r="AQ8" s="161">
        <v>0</v>
      </c>
      <c r="AR8" s="132"/>
      <c r="AS8" s="161">
        <v>0</v>
      </c>
      <c r="AT8" s="161">
        <v>0</v>
      </c>
      <c r="AU8" s="161">
        <v>0</v>
      </c>
    </row>
    <row r="9" spans="2:48" x14ac:dyDescent="0.25">
      <c r="B9" s="139">
        <v>4120</v>
      </c>
      <c r="C9" s="154"/>
      <c r="D9" s="155" t="s">
        <v>63</v>
      </c>
      <c r="E9" s="156">
        <v>0</v>
      </c>
      <c r="F9" s="156">
        <v>0</v>
      </c>
      <c r="G9" s="157">
        <v>0</v>
      </c>
      <c r="I9" s="159">
        <v>0</v>
      </c>
      <c r="J9" s="159">
        <v>0</v>
      </c>
      <c r="K9" s="62">
        <v>0</v>
      </c>
      <c r="M9" s="160">
        <v>0</v>
      </c>
      <c r="N9" s="160">
        <v>0</v>
      </c>
      <c r="O9" s="200">
        <v>0</v>
      </c>
      <c r="Q9" s="160">
        <v>0</v>
      </c>
      <c r="R9" s="160">
        <v>0</v>
      </c>
      <c r="S9" s="200">
        <v>0</v>
      </c>
      <c r="U9" s="160">
        <v>0</v>
      </c>
      <c r="V9" s="160">
        <v>0</v>
      </c>
      <c r="W9" s="200">
        <v>0</v>
      </c>
      <c r="Y9" s="160">
        <v>0</v>
      </c>
      <c r="Z9" s="158">
        <v>0</v>
      </c>
      <c r="AA9" s="158">
        <v>0</v>
      </c>
      <c r="AC9" s="161">
        <v>0</v>
      </c>
      <c r="AD9" s="161">
        <v>0</v>
      </c>
      <c r="AE9" s="161">
        <v>0</v>
      </c>
      <c r="AF9" s="132"/>
      <c r="AG9" s="161">
        <v>0</v>
      </c>
      <c r="AH9" s="161">
        <v>0</v>
      </c>
      <c r="AI9" s="161">
        <v>0</v>
      </c>
      <c r="AJ9" s="132"/>
      <c r="AK9" s="161">
        <v>0</v>
      </c>
      <c r="AL9" s="161">
        <v>0</v>
      </c>
      <c r="AM9" s="161">
        <v>0</v>
      </c>
      <c r="AN9" s="132"/>
      <c r="AO9" s="161">
        <v>0</v>
      </c>
      <c r="AP9" s="161">
        <v>0</v>
      </c>
      <c r="AQ9" s="161">
        <v>0</v>
      </c>
      <c r="AR9" s="132"/>
      <c r="AS9" s="161">
        <v>0</v>
      </c>
      <c r="AT9" s="161">
        <v>0</v>
      </c>
      <c r="AU9" s="161">
        <v>0</v>
      </c>
    </row>
    <row r="10" spans="2:48" x14ac:dyDescent="0.25">
      <c r="B10" s="139">
        <v>4130</v>
      </c>
      <c r="C10" s="154"/>
      <c r="D10" s="155" t="s">
        <v>64</v>
      </c>
      <c r="E10" s="156">
        <v>0</v>
      </c>
      <c r="F10" s="156">
        <v>0</v>
      </c>
      <c r="G10" s="157">
        <v>0</v>
      </c>
      <c r="I10" s="159">
        <v>0</v>
      </c>
      <c r="J10" s="159">
        <v>0</v>
      </c>
      <c r="K10" s="62">
        <v>0</v>
      </c>
      <c r="M10" s="160">
        <v>0</v>
      </c>
      <c r="N10" s="160">
        <v>0</v>
      </c>
      <c r="O10" s="200">
        <v>0</v>
      </c>
      <c r="Q10" s="160">
        <v>0</v>
      </c>
      <c r="R10" s="160">
        <v>0</v>
      </c>
      <c r="S10" s="200">
        <v>0</v>
      </c>
      <c r="U10" s="160">
        <v>0</v>
      </c>
      <c r="V10" s="160">
        <v>0</v>
      </c>
      <c r="W10" s="200">
        <v>0</v>
      </c>
      <c r="Y10" s="160">
        <v>0</v>
      </c>
      <c r="Z10" s="158">
        <v>0</v>
      </c>
      <c r="AA10" s="158">
        <v>0</v>
      </c>
      <c r="AC10" s="161">
        <v>0</v>
      </c>
      <c r="AD10" s="161">
        <v>0</v>
      </c>
      <c r="AE10" s="161">
        <v>0</v>
      </c>
      <c r="AF10" s="132"/>
      <c r="AG10" s="161">
        <v>0</v>
      </c>
      <c r="AH10" s="161">
        <v>0</v>
      </c>
      <c r="AI10" s="161">
        <v>0</v>
      </c>
      <c r="AJ10" s="132"/>
      <c r="AK10" s="161">
        <v>0</v>
      </c>
      <c r="AL10" s="161">
        <v>0</v>
      </c>
      <c r="AM10" s="161">
        <v>0</v>
      </c>
      <c r="AN10" s="132"/>
      <c r="AO10" s="161">
        <v>0</v>
      </c>
      <c r="AP10" s="161">
        <v>0</v>
      </c>
      <c r="AQ10" s="161">
        <v>0</v>
      </c>
      <c r="AR10" s="132"/>
      <c r="AS10" s="161">
        <v>0</v>
      </c>
      <c r="AT10" s="161">
        <v>0</v>
      </c>
      <c r="AU10" s="161">
        <v>0</v>
      </c>
    </row>
    <row r="11" spans="2:48" x14ac:dyDescent="0.25">
      <c r="B11" s="139">
        <v>4140</v>
      </c>
      <c r="C11" s="154"/>
      <c r="D11" s="155" t="s">
        <v>65</v>
      </c>
      <c r="E11" s="156">
        <v>60049149.810000002</v>
      </c>
      <c r="F11" s="156">
        <v>64805976.390000001</v>
      </c>
      <c r="G11" s="157">
        <v>62478010.509999998</v>
      </c>
      <c r="I11" s="159">
        <v>0</v>
      </c>
      <c r="J11" s="159">
        <v>0</v>
      </c>
      <c r="K11" s="62">
        <v>0</v>
      </c>
      <c r="M11" s="160">
        <v>0</v>
      </c>
      <c r="N11" s="160">
        <v>0</v>
      </c>
      <c r="O11" s="200">
        <v>0</v>
      </c>
      <c r="Q11" s="160">
        <v>0</v>
      </c>
      <c r="R11" s="160">
        <v>0</v>
      </c>
      <c r="S11" s="200">
        <v>0</v>
      </c>
      <c r="U11" s="160">
        <v>0</v>
      </c>
      <c r="V11" s="160">
        <v>0</v>
      </c>
      <c r="W11" s="200">
        <v>0</v>
      </c>
      <c r="Y11" s="160">
        <v>0</v>
      </c>
      <c r="Z11" s="158">
        <v>0</v>
      </c>
      <c r="AA11" s="158">
        <v>0</v>
      </c>
      <c r="AC11" s="161">
        <v>0</v>
      </c>
      <c r="AD11" s="161">
        <v>0</v>
      </c>
      <c r="AE11" s="161">
        <v>0</v>
      </c>
      <c r="AF11" s="132"/>
      <c r="AG11" s="161">
        <v>0</v>
      </c>
      <c r="AH11" s="161">
        <v>0</v>
      </c>
      <c r="AI11" s="161">
        <v>0</v>
      </c>
      <c r="AJ11" s="132"/>
      <c r="AK11" s="161">
        <v>0</v>
      </c>
      <c r="AL11" s="161">
        <v>0</v>
      </c>
      <c r="AM11" s="161">
        <v>0</v>
      </c>
      <c r="AN11" s="132"/>
      <c r="AO11" s="161">
        <v>0</v>
      </c>
      <c r="AP11" s="161">
        <v>0</v>
      </c>
      <c r="AQ11" s="161">
        <v>0</v>
      </c>
      <c r="AR11" s="132"/>
      <c r="AS11" s="161">
        <v>0</v>
      </c>
      <c r="AT11" s="161">
        <v>0</v>
      </c>
      <c r="AU11" s="161">
        <v>0</v>
      </c>
    </row>
    <row r="12" spans="2:48" x14ac:dyDescent="0.25">
      <c r="B12" s="139">
        <v>4150</v>
      </c>
      <c r="C12" s="154"/>
      <c r="D12" s="155" t="s">
        <v>66</v>
      </c>
      <c r="E12" s="156">
        <v>1864287.78</v>
      </c>
      <c r="F12" s="156">
        <v>13007929.68</v>
      </c>
      <c r="G12" s="157">
        <v>8728527.5</v>
      </c>
      <c r="I12" s="159">
        <v>7315428.4000000004</v>
      </c>
      <c r="J12" s="159">
        <v>0</v>
      </c>
      <c r="K12" s="62">
        <v>7875737.5499999998</v>
      </c>
      <c r="M12" s="160">
        <v>0</v>
      </c>
      <c r="N12" s="160">
        <v>0</v>
      </c>
      <c r="O12" s="200">
        <v>0</v>
      </c>
      <c r="Q12" s="200">
        <v>0</v>
      </c>
      <c r="R12" s="160">
        <v>0</v>
      </c>
      <c r="S12" s="200">
        <v>0</v>
      </c>
      <c r="U12" s="160">
        <v>105.67</v>
      </c>
      <c r="V12" s="160">
        <v>0</v>
      </c>
      <c r="W12" s="200">
        <v>0</v>
      </c>
      <c r="Y12" s="160">
        <v>0</v>
      </c>
      <c r="Z12" s="158">
        <v>0</v>
      </c>
      <c r="AA12" s="158">
        <v>0</v>
      </c>
      <c r="AC12" s="161">
        <v>0</v>
      </c>
      <c r="AD12" s="161">
        <v>0</v>
      </c>
      <c r="AE12" s="161">
        <v>0</v>
      </c>
      <c r="AF12" s="132"/>
      <c r="AG12" s="161">
        <v>0</v>
      </c>
      <c r="AH12" s="161">
        <v>0</v>
      </c>
      <c r="AI12" s="161">
        <v>0</v>
      </c>
      <c r="AJ12" s="132"/>
      <c r="AK12" s="161">
        <v>0</v>
      </c>
      <c r="AL12" s="161">
        <v>0</v>
      </c>
      <c r="AM12" s="161">
        <v>0</v>
      </c>
      <c r="AN12" s="132"/>
      <c r="AO12" s="161">
        <v>0</v>
      </c>
      <c r="AP12" s="161">
        <v>0</v>
      </c>
      <c r="AQ12" s="161">
        <v>0</v>
      </c>
      <c r="AR12" s="132"/>
      <c r="AS12" s="161">
        <v>0</v>
      </c>
      <c r="AT12" s="161">
        <v>0</v>
      </c>
      <c r="AU12" s="161">
        <v>0</v>
      </c>
    </row>
    <row r="13" spans="2:48" x14ac:dyDescent="0.25">
      <c r="B13" s="139">
        <v>4160</v>
      </c>
      <c r="C13" s="154"/>
      <c r="D13" s="155" t="s">
        <v>67</v>
      </c>
      <c r="E13" s="156">
        <v>8058368.54</v>
      </c>
      <c r="F13" s="156">
        <v>26265912.670000002</v>
      </c>
      <c r="G13" s="157">
        <v>34135958.509999998</v>
      </c>
      <c r="I13" s="159">
        <v>0</v>
      </c>
      <c r="J13" s="159">
        <v>0</v>
      </c>
      <c r="K13" s="62">
        <v>685028.8</v>
      </c>
      <c r="M13" s="160">
        <v>0</v>
      </c>
      <c r="N13" s="160">
        <v>0</v>
      </c>
      <c r="O13" s="200">
        <v>0</v>
      </c>
      <c r="Q13" s="200">
        <v>0</v>
      </c>
      <c r="R13" s="160">
        <v>0</v>
      </c>
      <c r="S13" s="200">
        <v>0</v>
      </c>
      <c r="U13" s="160">
        <v>0</v>
      </c>
      <c r="V13" s="160">
        <v>0</v>
      </c>
      <c r="W13" s="200">
        <v>0</v>
      </c>
      <c r="Y13" s="160">
        <v>0</v>
      </c>
      <c r="Z13" s="158">
        <v>0</v>
      </c>
      <c r="AA13" s="158">
        <v>0</v>
      </c>
      <c r="AC13" s="161">
        <v>0</v>
      </c>
      <c r="AD13" s="161">
        <v>0</v>
      </c>
      <c r="AE13" s="161">
        <v>0</v>
      </c>
      <c r="AF13" s="132"/>
      <c r="AG13" s="161">
        <v>0</v>
      </c>
      <c r="AH13" s="161">
        <v>0</v>
      </c>
      <c r="AI13" s="161">
        <v>0</v>
      </c>
      <c r="AJ13" s="132"/>
      <c r="AK13" s="161">
        <v>0</v>
      </c>
      <c r="AL13" s="161">
        <v>0</v>
      </c>
      <c r="AM13" s="161">
        <v>0</v>
      </c>
      <c r="AN13" s="132"/>
      <c r="AO13" s="161">
        <v>0</v>
      </c>
      <c r="AP13" s="161">
        <v>0</v>
      </c>
      <c r="AQ13" s="161">
        <v>0</v>
      </c>
      <c r="AR13" s="132"/>
      <c r="AS13" s="161">
        <v>0</v>
      </c>
      <c r="AT13" s="161">
        <v>0</v>
      </c>
      <c r="AU13" s="161">
        <v>0</v>
      </c>
    </row>
    <row r="14" spans="2:48" x14ac:dyDescent="0.25">
      <c r="B14" s="139">
        <v>4170</v>
      </c>
      <c r="C14" s="154"/>
      <c r="D14" s="155" t="s">
        <v>68</v>
      </c>
      <c r="E14" s="156">
        <v>0</v>
      </c>
      <c r="F14" s="156">
        <v>0</v>
      </c>
      <c r="G14" s="157">
        <v>0</v>
      </c>
      <c r="I14" s="159">
        <v>211041515.40000001</v>
      </c>
      <c r="J14" s="159">
        <v>202939538.13</v>
      </c>
      <c r="K14" s="62">
        <v>183074739.44</v>
      </c>
      <c r="M14" s="160">
        <v>2458437.66</v>
      </c>
      <c r="N14" s="160">
        <v>3614627.15</v>
      </c>
      <c r="O14" s="59">
        <v>3095669.24</v>
      </c>
      <c r="Q14" s="200">
        <v>0</v>
      </c>
      <c r="R14" s="160">
        <v>0</v>
      </c>
      <c r="S14" s="200">
        <v>0</v>
      </c>
      <c r="U14" s="160">
        <v>414412</v>
      </c>
      <c r="V14" s="160">
        <v>907199.6</v>
      </c>
      <c r="W14" s="200">
        <v>646931.43000000005</v>
      </c>
      <c r="Y14" s="160">
        <v>0</v>
      </c>
      <c r="Z14" s="158">
        <v>0</v>
      </c>
      <c r="AA14" s="158">
        <v>0</v>
      </c>
      <c r="AC14" s="161">
        <v>0</v>
      </c>
      <c r="AD14" s="161">
        <v>0</v>
      </c>
      <c r="AE14" s="161">
        <v>0</v>
      </c>
      <c r="AF14" s="132"/>
      <c r="AG14" s="161">
        <v>0</v>
      </c>
      <c r="AH14" s="161">
        <v>0</v>
      </c>
      <c r="AI14" s="161">
        <v>0</v>
      </c>
      <c r="AJ14" s="132"/>
      <c r="AK14" s="161">
        <v>0</v>
      </c>
      <c r="AL14" s="161">
        <v>0</v>
      </c>
      <c r="AM14" s="161">
        <v>0</v>
      </c>
      <c r="AN14" s="132"/>
      <c r="AO14" s="161">
        <v>0</v>
      </c>
      <c r="AP14" s="161">
        <v>0</v>
      </c>
      <c r="AQ14" s="161">
        <v>0</v>
      </c>
      <c r="AR14" s="132"/>
      <c r="AS14" s="161">
        <v>0</v>
      </c>
      <c r="AT14" s="161">
        <v>0</v>
      </c>
      <c r="AU14" s="161">
        <v>0</v>
      </c>
    </row>
    <row r="15" spans="2:48" x14ac:dyDescent="0.25">
      <c r="B15" s="139">
        <v>4200</v>
      </c>
      <c r="C15" s="145" t="s">
        <v>69</v>
      </c>
      <c r="D15" s="141"/>
      <c r="E15" s="147">
        <v>677656885.46000004</v>
      </c>
      <c r="F15" s="147">
        <v>672712279.48000002</v>
      </c>
      <c r="G15" s="148">
        <v>747161193.48000002</v>
      </c>
      <c r="I15" s="150">
        <v>17971320.289999999</v>
      </c>
      <c r="J15" s="150">
        <v>2674597.96</v>
      </c>
      <c r="K15" s="151">
        <v>2781876.08</v>
      </c>
      <c r="M15" s="152">
        <v>35206627.350000001</v>
      </c>
      <c r="N15" s="152">
        <v>42378551.600000001</v>
      </c>
      <c r="O15" s="204">
        <v>25481808.949999999</v>
      </c>
      <c r="Q15" s="204">
        <v>4500000</v>
      </c>
      <c r="R15" s="152">
        <v>2056840</v>
      </c>
      <c r="S15" s="204">
        <v>2200000</v>
      </c>
      <c r="U15" s="152">
        <v>4820900</v>
      </c>
      <c r="V15" s="152">
        <v>2850000</v>
      </c>
      <c r="W15" s="204">
        <v>810000</v>
      </c>
      <c r="Y15" s="152">
        <f t="shared" ref="Y15:AA15" si="4">SUM(Y16:Y17)</f>
        <v>0</v>
      </c>
      <c r="Z15" s="149">
        <f t="shared" si="4"/>
        <v>0</v>
      </c>
      <c r="AA15" s="149">
        <f t="shared" si="4"/>
        <v>0</v>
      </c>
      <c r="AC15" s="153">
        <f>SUM(AC16:AC17)</f>
        <v>0</v>
      </c>
      <c r="AD15" s="153">
        <f>SUM(AD16:AD17)</f>
        <v>0</v>
      </c>
      <c r="AE15" s="153">
        <f>SUM(AE16:AE17)</f>
        <v>0</v>
      </c>
      <c r="AF15" s="132"/>
      <c r="AG15" s="153">
        <f>SUM(AG16:AG17)</f>
        <v>0</v>
      </c>
      <c r="AH15" s="153">
        <f>SUM(AH16:AH17)</f>
        <v>0</v>
      </c>
      <c r="AI15" s="153">
        <f>SUM(AI16:AI17)</f>
        <v>0</v>
      </c>
      <c r="AJ15" s="132"/>
      <c r="AK15" s="153">
        <f>SUM(AK16:AK17)</f>
        <v>0</v>
      </c>
      <c r="AL15" s="153">
        <f>SUM(AL16:AL17)</f>
        <v>0</v>
      </c>
      <c r="AM15" s="153">
        <f>SUM(AM16:AM17)</f>
        <v>0</v>
      </c>
      <c r="AN15" s="132"/>
      <c r="AO15" s="153">
        <f>SUM(AO16:AO17)</f>
        <v>0</v>
      </c>
      <c r="AP15" s="153">
        <f>SUM(AP16:AP17)</f>
        <v>0</v>
      </c>
      <c r="AQ15" s="153">
        <f>SUM(AQ16:AQ17)</f>
        <v>0</v>
      </c>
      <c r="AR15" s="132"/>
      <c r="AS15" s="153">
        <f>SUM(AS16:AS17)</f>
        <v>0</v>
      </c>
      <c r="AT15" s="153">
        <f>SUM(AT16:AT17)</f>
        <v>0</v>
      </c>
      <c r="AU15" s="153">
        <f>SUM(AU16:AU17)</f>
        <v>0</v>
      </c>
      <c r="AV15" s="43"/>
    </row>
    <row r="16" spans="2:48" x14ac:dyDescent="0.25">
      <c r="B16" s="139">
        <v>4210</v>
      </c>
      <c r="C16" s="154"/>
      <c r="D16" s="155" t="s">
        <v>70</v>
      </c>
      <c r="E16" s="344">
        <v>677656885.46000004</v>
      </c>
      <c r="F16" s="156">
        <v>672712279.48000002</v>
      </c>
      <c r="G16" s="157">
        <v>747161193.48000002</v>
      </c>
      <c r="I16" s="159">
        <v>17971320.289999999</v>
      </c>
      <c r="J16" s="159">
        <v>2674597.96</v>
      </c>
      <c r="K16" s="62">
        <v>2781876.08</v>
      </c>
      <c r="M16" s="351">
        <v>626404</v>
      </c>
      <c r="N16" s="160">
        <v>801258.88</v>
      </c>
      <c r="O16" s="200">
        <v>1128860.75</v>
      </c>
      <c r="Q16" s="200">
        <v>0</v>
      </c>
      <c r="R16" s="160">
        <v>0</v>
      </c>
      <c r="S16" s="200">
        <v>0</v>
      </c>
      <c r="U16" s="160">
        <v>0</v>
      </c>
      <c r="V16" s="160">
        <v>0</v>
      </c>
      <c r="W16" s="200">
        <v>0</v>
      </c>
      <c r="Y16" s="160">
        <v>0</v>
      </c>
      <c r="Z16" s="158">
        <v>0</v>
      </c>
      <c r="AA16" s="158">
        <v>0</v>
      </c>
      <c r="AC16" s="161">
        <v>0</v>
      </c>
      <c r="AD16" s="161">
        <v>0</v>
      </c>
      <c r="AE16" s="161">
        <v>0</v>
      </c>
      <c r="AF16" s="132"/>
      <c r="AG16" s="161">
        <v>0</v>
      </c>
      <c r="AH16" s="161">
        <v>0</v>
      </c>
      <c r="AI16" s="161">
        <v>0</v>
      </c>
      <c r="AJ16" s="132"/>
      <c r="AK16" s="161">
        <v>0</v>
      </c>
      <c r="AL16" s="161">
        <v>0</v>
      </c>
      <c r="AM16" s="161">
        <v>0</v>
      </c>
      <c r="AN16" s="132"/>
      <c r="AO16" s="161">
        <v>0</v>
      </c>
      <c r="AP16" s="161">
        <v>0</v>
      </c>
      <c r="AQ16" s="161">
        <v>0</v>
      </c>
      <c r="AR16" s="132"/>
      <c r="AS16" s="161">
        <v>0</v>
      </c>
      <c r="AT16" s="161">
        <v>0</v>
      </c>
      <c r="AU16" s="161">
        <v>0</v>
      </c>
    </row>
    <row r="17" spans="2:48" x14ac:dyDescent="0.25">
      <c r="B17" s="139">
        <v>4220</v>
      </c>
      <c r="C17" s="154"/>
      <c r="D17" s="155" t="s">
        <v>71</v>
      </c>
      <c r="E17" s="156">
        <v>0</v>
      </c>
      <c r="F17" s="156">
        <v>0</v>
      </c>
      <c r="G17" s="157">
        <v>0</v>
      </c>
      <c r="I17" s="159">
        <v>0</v>
      </c>
      <c r="J17" s="159">
        <v>0</v>
      </c>
      <c r="K17" s="62">
        <v>0</v>
      </c>
      <c r="M17" s="351">
        <v>34580223.350000001</v>
      </c>
      <c r="N17" s="160">
        <v>41577292.719999999</v>
      </c>
      <c r="O17" s="200">
        <v>24352948.199999999</v>
      </c>
      <c r="Q17" s="351">
        <v>4500000</v>
      </c>
      <c r="R17" s="160">
        <v>2056840</v>
      </c>
      <c r="S17" s="200">
        <v>2200000</v>
      </c>
      <c r="U17" s="160">
        <v>4820900</v>
      </c>
      <c r="V17" s="160">
        <v>2850000</v>
      </c>
      <c r="W17" s="200">
        <v>810000</v>
      </c>
      <c r="Y17" s="160">
        <v>0</v>
      </c>
      <c r="Z17" s="158">
        <v>0</v>
      </c>
      <c r="AA17" s="158">
        <v>0</v>
      </c>
      <c r="AC17" s="161">
        <v>0</v>
      </c>
      <c r="AD17" s="161">
        <v>0</v>
      </c>
      <c r="AE17" s="161">
        <v>0</v>
      </c>
      <c r="AF17" s="132"/>
      <c r="AG17" s="161">
        <v>0</v>
      </c>
      <c r="AH17" s="161">
        <v>0</v>
      </c>
      <c r="AI17" s="161">
        <v>0</v>
      </c>
      <c r="AJ17" s="132"/>
      <c r="AK17" s="161">
        <v>0</v>
      </c>
      <c r="AL17" s="161">
        <v>0</v>
      </c>
      <c r="AM17" s="161">
        <v>0</v>
      </c>
      <c r="AN17" s="132"/>
      <c r="AO17" s="161">
        <v>0</v>
      </c>
      <c r="AP17" s="161">
        <v>0</v>
      </c>
      <c r="AQ17" s="161">
        <v>0</v>
      </c>
      <c r="AR17" s="132"/>
      <c r="AS17" s="161">
        <v>0</v>
      </c>
      <c r="AT17" s="161">
        <v>0</v>
      </c>
      <c r="AU17" s="161">
        <v>0</v>
      </c>
    </row>
    <row r="18" spans="2:48" x14ac:dyDescent="0.25">
      <c r="B18" s="139">
        <v>4300</v>
      </c>
      <c r="C18" s="145" t="s">
        <v>72</v>
      </c>
      <c r="D18" s="141"/>
      <c r="E18" s="147">
        <v>0</v>
      </c>
      <c r="F18" s="147">
        <v>0</v>
      </c>
      <c r="G18" s="148">
        <v>0</v>
      </c>
      <c r="I18" s="150">
        <v>25803.09</v>
      </c>
      <c r="J18" s="150">
        <v>9521743.2699999996</v>
      </c>
      <c r="K18" s="151">
        <v>0</v>
      </c>
      <c r="M18" s="152">
        <v>971576.7</v>
      </c>
      <c r="N18" s="152">
        <v>705262.97</v>
      </c>
      <c r="O18" s="204">
        <f t="shared" ref="O18" si="5">SUM(O19:O23)</f>
        <v>0</v>
      </c>
      <c r="Q18" s="204">
        <f t="shared" ref="Q18" si="6">SUM(Q19:Q23)</f>
        <v>0</v>
      </c>
      <c r="R18" s="152">
        <f t="shared" ref="R18:S18" si="7">SUM(R19:R23)</f>
        <v>0</v>
      </c>
      <c r="S18" s="204">
        <f t="shared" si="7"/>
        <v>0</v>
      </c>
      <c r="U18" s="152">
        <v>41369.31</v>
      </c>
      <c r="V18" s="152">
        <v>67150</v>
      </c>
      <c r="W18" s="204">
        <f t="shared" ref="W18" si="8">SUM(W19:W23)</f>
        <v>0</v>
      </c>
      <c r="Y18" s="152">
        <f t="shared" ref="Y18:AA18" si="9">SUM(Y19:Y23)</f>
        <v>0</v>
      </c>
      <c r="Z18" s="149">
        <f t="shared" si="9"/>
        <v>0</v>
      </c>
      <c r="AA18" s="149">
        <f t="shared" si="9"/>
        <v>0</v>
      </c>
      <c r="AC18" s="153">
        <f>SUM(AC19:AC23)</f>
        <v>0</v>
      </c>
      <c r="AD18" s="153">
        <f>SUM(AD19:AD23)</f>
        <v>0</v>
      </c>
      <c r="AE18" s="153">
        <f>SUM(AE19:AE23)</f>
        <v>0</v>
      </c>
      <c r="AF18" s="132"/>
      <c r="AG18" s="153">
        <f>SUM(AG19:AG23)</f>
        <v>0</v>
      </c>
      <c r="AH18" s="153">
        <f>SUM(AH19:AH23)</f>
        <v>0</v>
      </c>
      <c r="AI18" s="153">
        <f>SUM(AI19:AI23)</f>
        <v>0</v>
      </c>
      <c r="AJ18" s="132"/>
      <c r="AK18" s="153">
        <f>SUM(AK19:AK23)</f>
        <v>0</v>
      </c>
      <c r="AL18" s="153">
        <f>SUM(AL19:AL23)</f>
        <v>0</v>
      </c>
      <c r="AM18" s="153">
        <f>SUM(AM19:AM23)</f>
        <v>0</v>
      </c>
      <c r="AN18" s="132"/>
      <c r="AO18" s="153">
        <f>SUM(AO19:AO23)</f>
        <v>0</v>
      </c>
      <c r="AP18" s="153">
        <f>SUM(AP19:AP23)</f>
        <v>0</v>
      </c>
      <c r="AQ18" s="153">
        <f>SUM(AQ19:AQ23)</f>
        <v>0</v>
      </c>
      <c r="AR18" s="132"/>
      <c r="AS18" s="153">
        <f>SUM(AS19:AS23)</f>
        <v>0</v>
      </c>
      <c r="AT18" s="153">
        <f>SUM(AT19:AT23)</f>
        <v>0</v>
      </c>
      <c r="AU18" s="153">
        <f>SUM(AU19:AU23)</f>
        <v>0</v>
      </c>
    </row>
    <row r="19" spans="2:48" x14ac:dyDescent="0.25">
      <c r="B19" s="139">
        <v>4310</v>
      </c>
      <c r="C19" s="154"/>
      <c r="D19" s="155" t="s">
        <v>73</v>
      </c>
      <c r="E19" s="156">
        <v>0</v>
      </c>
      <c r="F19" s="156">
        <v>0</v>
      </c>
      <c r="G19" s="157">
        <v>0</v>
      </c>
      <c r="I19" s="159">
        <v>0</v>
      </c>
      <c r="J19" s="159">
        <v>0</v>
      </c>
      <c r="K19" s="62">
        <v>0</v>
      </c>
      <c r="M19" s="160">
        <v>0</v>
      </c>
      <c r="N19" s="160">
        <v>0</v>
      </c>
      <c r="O19" s="200">
        <v>0</v>
      </c>
      <c r="Q19" s="200">
        <v>0</v>
      </c>
      <c r="R19" s="160">
        <v>0</v>
      </c>
      <c r="S19" s="200">
        <v>0</v>
      </c>
      <c r="U19" s="160">
        <v>0</v>
      </c>
      <c r="V19" s="160">
        <v>0</v>
      </c>
      <c r="W19" s="200">
        <v>0</v>
      </c>
      <c r="Y19" s="160">
        <v>0</v>
      </c>
      <c r="Z19" s="158">
        <v>0</v>
      </c>
      <c r="AA19" s="158">
        <v>0</v>
      </c>
      <c r="AC19" s="161">
        <v>0</v>
      </c>
      <c r="AD19" s="161">
        <v>0</v>
      </c>
      <c r="AE19" s="161">
        <v>0</v>
      </c>
      <c r="AF19" s="132"/>
      <c r="AG19" s="161">
        <v>0</v>
      </c>
      <c r="AH19" s="161">
        <v>0</v>
      </c>
      <c r="AI19" s="161">
        <v>0</v>
      </c>
      <c r="AJ19" s="132"/>
      <c r="AK19" s="161">
        <v>0</v>
      </c>
      <c r="AL19" s="161">
        <v>0</v>
      </c>
      <c r="AM19" s="161">
        <v>0</v>
      </c>
      <c r="AN19" s="132"/>
      <c r="AO19" s="161">
        <v>0</v>
      </c>
      <c r="AP19" s="161">
        <v>0</v>
      </c>
      <c r="AQ19" s="161">
        <v>0</v>
      </c>
      <c r="AR19" s="132"/>
      <c r="AS19" s="161">
        <v>0</v>
      </c>
      <c r="AT19" s="161">
        <v>0</v>
      </c>
      <c r="AU19" s="161">
        <v>0</v>
      </c>
    </row>
    <row r="20" spans="2:48" x14ac:dyDescent="0.25">
      <c r="B20" s="139">
        <v>4320</v>
      </c>
      <c r="C20" s="154"/>
      <c r="D20" s="155" t="s">
        <v>74</v>
      </c>
      <c r="E20" s="156">
        <v>0</v>
      </c>
      <c r="F20" s="156">
        <v>0</v>
      </c>
      <c r="G20" s="157">
        <v>0</v>
      </c>
      <c r="I20" s="159">
        <v>0</v>
      </c>
      <c r="J20" s="159">
        <v>0</v>
      </c>
      <c r="K20" s="62">
        <v>0</v>
      </c>
      <c r="M20" s="160">
        <v>0</v>
      </c>
      <c r="N20" s="160">
        <v>0</v>
      </c>
      <c r="O20" s="200">
        <v>0</v>
      </c>
      <c r="Q20" s="160">
        <v>0</v>
      </c>
      <c r="R20" s="160">
        <v>0</v>
      </c>
      <c r="S20" s="200">
        <v>0</v>
      </c>
      <c r="U20" s="160">
        <v>0</v>
      </c>
      <c r="V20" s="160">
        <v>0</v>
      </c>
      <c r="W20" s="200">
        <v>0</v>
      </c>
      <c r="Y20" s="160">
        <v>0</v>
      </c>
      <c r="Z20" s="158">
        <v>0</v>
      </c>
      <c r="AA20" s="158">
        <v>0</v>
      </c>
      <c r="AC20" s="161">
        <v>0</v>
      </c>
      <c r="AD20" s="161">
        <v>0</v>
      </c>
      <c r="AE20" s="161">
        <v>0</v>
      </c>
      <c r="AF20" s="132"/>
      <c r="AG20" s="161">
        <v>0</v>
      </c>
      <c r="AH20" s="161">
        <v>0</v>
      </c>
      <c r="AI20" s="161">
        <v>0</v>
      </c>
      <c r="AJ20" s="132"/>
      <c r="AK20" s="161">
        <v>0</v>
      </c>
      <c r="AL20" s="161">
        <v>0</v>
      </c>
      <c r="AM20" s="161">
        <v>0</v>
      </c>
      <c r="AN20" s="132"/>
      <c r="AO20" s="161">
        <v>0</v>
      </c>
      <c r="AP20" s="161">
        <v>0</v>
      </c>
      <c r="AQ20" s="161">
        <v>0</v>
      </c>
      <c r="AR20" s="132"/>
      <c r="AS20" s="161">
        <v>0</v>
      </c>
      <c r="AT20" s="161">
        <v>0</v>
      </c>
      <c r="AU20" s="161">
        <v>0</v>
      </c>
    </row>
    <row r="21" spans="2:48" x14ac:dyDescent="0.25">
      <c r="B21" s="139">
        <v>4330</v>
      </c>
      <c r="C21" s="154"/>
      <c r="D21" s="155" t="s">
        <v>75</v>
      </c>
      <c r="E21" s="156">
        <v>0</v>
      </c>
      <c r="F21" s="156">
        <v>0</v>
      </c>
      <c r="G21" s="157">
        <v>0</v>
      </c>
      <c r="I21" s="159">
        <v>0</v>
      </c>
      <c r="J21" s="159">
        <v>0</v>
      </c>
      <c r="K21" s="62">
        <v>0</v>
      </c>
      <c r="M21" s="160">
        <v>0</v>
      </c>
      <c r="N21" s="160">
        <v>0</v>
      </c>
      <c r="O21" s="200">
        <v>0</v>
      </c>
      <c r="Q21" s="160">
        <v>0</v>
      </c>
      <c r="R21" s="160">
        <v>0</v>
      </c>
      <c r="S21" s="200">
        <v>0</v>
      </c>
      <c r="U21" s="160">
        <v>0</v>
      </c>
      <c r="V21" s="160">
        <v>0</v>
      </c>
      <c r="W21" s="200">
        <v>0</v>
      </c>
      <c r="Y21" s="160">
        <v>0</v>
      </c>
      <c r="Z21" s="158">
        <v>0</v>
      </c>
      <c r="AA21" s="158">
        <v>0</v>
      </c>
      <c r="AC21" s="161">
        <v>0</v>
      </c>
      <c r="AD21" s="161">
        <v>0</v>
      </c>
      <c r="AE21" s="161">
        <v>0</v>
      </c>
      <c r="AF21" s="132"/>
      <c r="AG21" s="161">
        <v>0</v>
      </c>
      <c r="AH21" s="161">
        <v>0</v>
      </c>
      <c r="AI21" s="161">
        <v>0</v>
      </c>
      <c r="AJ21" s="132"/>
      <c r="AK21" s="161">
        <v>0</v>
      </c>
      <c r="AL21" s="161">
        <v>0</v>
      </c>
      <c r="AM21" s="161">
        <v>0</v>
      </c>
      <c r="AN21" s="132"/>
      <c r="AO21" s="161">
        <v>0</v>
      </c>
      <c r="AP21" s="161">
        <v>0</v>
      </c>
      <c r="AQ21" s="161">
        <v>0</v>
      </c>
      <c r="AR21" s="132"/>
      <c r="AS21" s="161">
        <v>0</v>
      </c>
      <c r="AT21" s="161">
        <v>0</v>
      </c>
      <c r="AU21" s="161">
        <v>0</v>
      </c>
    </row>
    <row r="22" spans="2:48" x14ac:dyDescent="0.25">
      <c r="B22" s="139">
        <v>4340</v>
      </c>
      <c r="C22" s="154"/>
      <c r="D22" s="155" t="s">
        <v>76</v>
      </c>
      <c r="E22" s="156">
        <v>0</v>
      </c>
      <c r="F22" s="156">
        <v>0</v>
      </c>
      <c r="G22" s="157">
        <v>0</v>
      </c>
      <c r="I22" s="159">
        <v>0</v>
      </c>
      <c r="J22" s="159">
        <v>0</v>
      </c>
      <c r="K22" s="62">
        <v>0</v>
      </c>
      <c r="M22" s="160">
        <v>0</v>
      </c>
      <c r="N22" s="160">
        <v>0</v>
      </c>
      <c r="O22" s="200">
        <v>0</v>
      </c>
      <c r="Q22" s="160">
        <v>0</v>
      </c>
      <c r="R22" s="160">
        <v>0</v>
      </c>
      <c r="S22" s="200">
        <v>0</v>
      </c>
      <c r="U22" s="160">
        <v>0</v>
      </c>
      <c r="V22" s="160">
        <v>0</v>
      </c>
      <c r="W22" s="200">
        <v>0</v>
      </c>
      <c r="Y22" s="160">
        <v>0</v>
      </c>
      <c r="Z22" s="158">
        <v>0</v>
      </c>
      <c r="AA22" s="158">
        <v>0</v>
      </c>
      <c r="AC22" s="161">
        <v>0</v>
      </c>
      <c r="AD22" s="161">
        <v>0</v>
      </c>
      <c r="AE22" s="161">
        <v>0</v>
      </c>
      <c r="AF22" s="132"/>
      <c r="AG22" s="161">
        <v>0</v>
      </c>
      <c r="AH22" s="161">
        <v>0</v>
      </c>
      <c r="AI22" s="161">
        <v>0</v>
      </c>
      <c r="AJ22" s="132"/>
      <c r="AK22" s="161">
        <v>0</v>
      </c>
      <c r="AL22" s="161">
        <v>0</v>
      </c>
      <c r="AM22" s="161">
        <v>0</v>
      </c>
      <c r="AN22" s="132"/>
      <c r="AO22" s="161">
        <v>0</v>
      </c>
      <c r="AP22" s="161">
        <v>0</v>
      </c>
      <c r="AQ22" s="161">
        <v>0</v>
      </c>
      <c r="AR22" s="132"/>
      <c r="AS22" s="161">
        <v>0</v>
      </c>
      <c r="AT22" s="161">
        <v>0</v>
      </c>
      <c r="AU22" s="161">
        <v>0</v>
      </c>
    </row>
    <row r="23" spans="2:48" x14ac:dyDescent="0.25">
      <c r="B23" s="139">
        <v>4390</v>
      </c>
      <c r="C23" s="154"/>
      <c r="D23" s="155" t="s">
        <v>77</v>
      </c>
      <c r="E23" s="156">
        <v>0</v>
      </c>
      <c r="F23" s="156">
        <v>0</v>
      </c>
      <c r="G23" s="157">
        <v>0</v>
      </c>
      <c r="I23" s="159">
        <v>25803.09</v>
      </c>
      <c r="J23" s="159">
        <v>9521743.2699999996</v>
      </c>
      <c r="K23" s="62">
        <v>0</v>
      </c>
      <c r="M23" s="351">
        <v>971576.7</v>
      </c>
      <c r="N23" s="160">
        <v>705262.97</v>
      </c>
      <c r="O23" s="200">
        <v>0</v>
      </c>
      <c r="P23" s="162"/>
      <c r="Q23" s="160">
        <v>0</v>
      </c>
      <c r="R23" s="160">
        <v>0</v>
      </c>
      <c r="S23" s="200">
        <v>0</v>
      </c>
      <c r="T23" s="162"/>
      <c r="U23" s="160">
        <v>41369.31</v>
      </c>
      <c r="V23" s="160">
        <v>67150</v>
      </c>
      <c r="W23" s="200">
        <v>0</v>
      </c>
      <c r="X23" s="162"/>
      <c r="Y23" s="160">
        <v>0</v>
      </c>
      <c r="Z23" s="158">
        <v>0</v>
      </c>
      <c r="AA23" s="158">
        <v>0</v>
      </c>
      <c r="AB23" s="162"/>
      <c r="AC23" s="161">
        <v>0</v>
      </c>
      <c r="AD23" s="161">
        <v>0</v>
      </c>
      <c r="AE23" s="161">
        <v>0</v>
      </c>
      <c r="AF23" s="132"/>
      <c r="AG23" s="161">
        <v>0</v>
      </c>
      <c r="AH23" s="161">
        <v>0</v>
      </c>
      <c r="AI23" s="161">
        <v>0</v>
      </c>
      <c r="AJ23" s="132"/>
      <c r="AK23" s="161">
        <v>0</v>
      </c>
      <c r="AL23" s="161">
        <v>0</v>
      </c>
      <c r="AM23" s="161">
        <v>0</v>
      </c>
      <c r="AN23" s="132"/>
      <c r="AO23" s="161">
        <v>0</v>
      </c>
      <c r="AP23" s="161">
        <v>0</v>
      </c>
      <c r="AQ23" s="161">
        <v>0</v>
      </c>
      <c r="AR23" s="132"/>
      <c r="AS23" s="161">
        <v>0</v>
      </c>
      <c r="AT23" s="161">
        <v>0</v>
      </c>
      <c r="AU23" s="161">
        <v>0</v>
      </c>
      <c r="AV23" s="162"/>
    </row>
    <row r="24" spans="2:48" x14ac:dyDescent="0.25">
      <c r="B24" s="139"/>
      <c r="C24" s="154"/>
      <c r="D24" s="155"/>
      <c r="E24" s="163"/>
      <c r="F24" s="163"/>
      <c r="G24" s="164"/>
      <c r="I24" s="159"/>
      <c r="J24" s="159"/>
      <c r="K24" s="62"/>
      <c r="M24" s="160"/>
      <c r="N24" s="160"/>
      <c r="O24" s="200"/>
      <c r="P24" s="162"/>
      <c r="Q24" s="160"/>
      <c r="R24" s="160"/>
      <c r="S24" s="200"/>
      <c r="T24" s="162"/>
      <c r="U24" s="160"/>
      <c r="V24" s="160"/>
      <c r="W24" s="200"/>
      <c r="X24" s="162"/>
      <c r="Y24" s="160"/>
      <c r="Z24" s="158"/>
      <c r="AA24" s="158"/>
      <c r="AB24" s="162"/>
      <c r="AC24" s="161"/>
      <c r="AD24" s="161"/>
      <c r="AE24" s="161"/>
      <c r="AF24" s="132"/>
      <c r="AG24" s="161"/>
      <c r="AH24" s="161"/>
      <c r="AI24" s="161"/>
      <c r="AJ24" s="132"/>
      <c r="AK24" s="161"/>
      <c r="AL24" s="161"/>
      <c r="AM24" s="161"/>
      <c r="AN24" s="132"/>
      <c r="AO24" s="161"/>
      <c r="AP24" s="161"/>
      <c r="AQ24" s="161"/>
      <c r="AR24" s="132"/>
      <c r="AS24" s="161"/>
      <c r="AT24" s="161"/>
      <c r="AU24" s="161"/>
      <c r="AV24" s="162"/>
    </row>
    <row r="25" spans="2:48" x14ac:dyDescent="0.25">
      <c r="B25" s="139">
        <v>4000</v>
      </c>
      <c r="C25" s="165" t="s">
        <v>78</v>
      </c>
      <c r="D25" s="166"/>
      <c r="E25" s="147">
        <v>846820851.91999996</v>
      </c>
      <c r="F25" s="147">
        <v>878456844.70000005</v>
      </c>
      <c r="G25" s="167">
        <v>944453974.70000005</v>
      </c>
      <c r="I25" s="150">
        <v>236354067.18000001</v>
      </c>
      <c r="J25" s="150">
        <v>215135879.36000001</v>
      </c>
      <c r="K25" s="22">
        <v>194417381.87</v>
      </c>
      <c r="M25" s="152">
        <f t="shared" ref="M25" si="10">+M7+M15+M18</f>
        <v>38636641.710000008</v>
      </c>
      <c r="N25" s="152">
        <f t="shared" ref="N25:O25" si="11">+N7+N15+N18</f>
        <v>46698441.719999999</v>
      </c>
      <c r="O25" s="204">
        <f t="shared" si="11"/>
        <v>28577478.189999998</v>
      </c>
      <c r="P25" s="168"/>
      <c r="Q25" s="152">
        <f t="shared" ref="Q25" si="12">+Q7+Q15+Q18</f>
        <v>4500000</v>
      </c>
      <c r="R25" s="152">
        <f t="shared" ref="R25:S25" si="13">+R7+R15+R18</f>
        <v>2056840</v>
      </c>
      <c r="S25" s="204">
        <f t="shared" si="13"/>
        <v>2200000</v>
      </c>
      <c r="T25" s="168"/>
      <c r="U25" s="152">
        <f t="shared" ref="U25" si="14">+U7+U15+U18</f>
        <v>5276786.9799999995</v>
      </c>
      <c r="V25" s="152">
        <f t="shared" ref="V25:W25" si="15">+V7+V15+V18</f>
        <v>3824382.61</v>
      </c>
      <c r="W25" s="204">
        <f t="shared" si="15"/>
        <v>1456931.4300000002</v>
      </c>
      <c r="X25" s="168"/>
      <c r="Y25" s="152">
        <f t="shared" ref="Y25:AA25" si="16">+Y7+Y15+Y18</f>
        <v>0</v>
      </c>
      <c r="Z25" s="149">
        <f t="shared" si="16"/>
        <v>0</v>
      </c>
      <c r="AA25" s="149">
        <f t="shared" si="16"/>
        <v>0</v>
      </c>
      <c r="AB25" s="168"/>
      <c r="AC25" s="153">
        <f>+AC7+AC15+AC18</f>
        <v>0</v>
      </c>
      <c r="AD25" s="153">
        <f>+AD7+AD15+AD18</f>
        <v>0</v>
      </c>
      <c r="AE25" s="153">
        <f>+AE7+AE15+AE18</f>
        <v>0</v>
      </c>
      <c r="AF25" s="169"/>
      <c r="AG25" s="153">
        <f>+AG7+AG15+AG18</f>
        <v>0</v>
      </c>
      <c r="AH25" s="153">
        <f>+AH7+AH15+AH18</f>
        <v>0</v>
      </c>
      <c r="AI25" s="153">
        <f>+AI7+AI15+AI18</f>
        <v>0</v>
      </c>
      <c r="AJ25" s="169"/>
      <c r="AK25" s="153">
        <f>+AK7+AK15+AK18</f>
        <v>0</v>
      </c>
      <c r="AL25" s="153">
        <f>+AL7+AL15+AL18</f>
        <v>0</v>
      </c>
      <c r="AM25" s="153">
        <f>+AM7+AM15+AM18</f>
        <v>0</v>
      </c>
      <c r="AN25" s="169"/>
      <c r="AO25" s="153">
        <f>+AO7+AO15+AO18</f>
        <v>0</v>
      </c>
      <c r="AP25" s="153">
        <f>+AP7+AP15+AP18</f>
        <v>0</v>
      </c>
      <c r="AQ25" s="153">
        <f>+AQ7+AQ15+AQ18</f>
        <v>0</v>
      </c>
      <c r="AR25" s="169"/>
      <c r="AS25" s="153">
        <f>+AS7+AS15+AS18</f>
        <v>0</v>
      </c>
      <c r="AT25" s="153">
        <f>+AT7+AT15+AT18</f>
        <v>0</v>
      </c>
      <c r="AU25" s="153">
        <f>+AU7+AU15+AU18</f>
        <v>0</v>
      </c>
      <c r="AV25" s="162"/>
    </row>
    <row r="26" spans="2:48" ht="14.45" customHeight="1" x14ac:dyDescent="0.25">
      <c r="B26" s="139"/>
      <c r="C26" s="154"/>
      <c r="D26" s="141"/>
      <c r="E26" s="170"/>
      <c r="F26" s="170"/>
      <c r="G26" s="167"/>
      <c r="I26" s="150"/>
      <c r="J26" s="150"/>
      <c r="K26" s="22"/>
      <c r="M26" s="160"/>
      <c r="N26" s="160"/>
      <c r="O26" s="200"/>
      <c r="P26" s="162"/>
      <c r="Q26" s="160"/>
      <c r="R26" s="160"/>
      <c r="S26" s="200"/>
      <c r="T26" s="162"/>
      <c r="U26" s="160"/>
      <c r="V26" s="160"/>
      <c r="W26" s="200"/>
      <c r="X26" s="162"/>
      <c r="Y26" s="160"/>
      <c r="Z26" s="158"/>
      <c r="AA26" s="158"/>
      <c r="AB26" s="162"/>
      <c r="AC26" s="161"/>
      <c r="AD26" s="161"/>
      <c r="AE26" s="161"/>
      <c r="AF26" s="132"/>
      <c r="AG26" s="161"/>
      <c r="AH26" s="161"/>
      <c r="AI26" s="161"/>
      <c r="AJ26" s="132"/>
      <c r="AK26" s="161"/>
      <c r="AL26" s="161"/>
      <c r="AM26" s="161"/>
      <c r="AN26" s="132"/>
      <c r="AO26" s="161"/>
      <c r="AP26" s="161"/>
      <c r="AQ26" s="161"/>
      <c r="AR26" s="132"/>
      <c r="AS26" s="161"/>
      <c r="AT26" s="161"/>
      <c r="AU26" s="161"/>
      <c r="AV26" s="162"/>
    </row>
    <row r="27" spans="2:48" x14ac:dyDescent="0.25">
      <c r="B27" s="139"/>
      <c r="C27" s="140" t="s">
        <v>79</v>
      </c>
      <c r="D27" s="141"/>
      <c r="E27" s="171"/>
      <c r="F27" s="171"/>
      <c r="G27" s="172"/>
      <c r="I27" s="173"/>
      <c r="J27" s="173"/>
      <c r="K27" s="53"/>
      <c r="M27" s="160"/>
      <c r="N27" s="160"/>
      <c r="O27" s="200"/>
      <c r="Q27" s="160"/>
      <c r="R27" s="160"/>
      <c r="S27" s="200"/>
      <c r="U27" s="160"/>
      <c r="V27" s="160"/>
      <c r="W27" s="200"/>
      <c r="Y27" s="160"/>
      <c r="Z27" s="158"/>
      <c r="AA27" s="158"/>
      <c r="AC27" s="161"/>
      <c r="AD27" s="161"/>
      <c r="AE27" s="161"/>
      <c r="AF27" s="132"/>
      <c r="AG27" s="161"/>
      <c r="AH27" s="161"/>
      <c r="AI27" s="161"/>
      <c r="AJ27" s="132"/>
      <c r="AK27" s="161"/>
      <c r="AL27" s="161"/>
      <c r="AM27" s="161"/>
      <c r="AN27" s="132"/>
      <c r="AO27" s="161"/>
      <c r="AP27" s="161"/>
      <c r="AQ27" s="161"/>
      <c r="AR27" s="132"/>
      <c r="AS27" s="161"/>
      <c r="AT27" s="161"/>
      <c r="AU27" s="161"/>
    </row>
    <row r="28" spans="2:48" x14ac:dyDescent="0.25">
      <c r="B28" s="139">
        <v>5100</v>
      </c>
      <c r="C28" s="145" t="s">
        <v>80</v>
      </c>
      <c r="D28" s="141"/>
      <c r="E28" s="147">
        <v>493244273.49000001</v>
      </c>
      <c r="F28" s="147">
        <v>577730342.51999998</v>
      </c>
      <c r="G28" s="148">
        <v>540193984.85000002</v>
      </c>
      <c r="I28" s="150">
        <v>149956142.59999999</v>
      </c>
      <c r="J28" s="150">
        <v>148077734.88</v>
      </c>
      <c r="K28" s="151">
        <v>157761184.63</v>
      </c>
      <c r="M28" s="152">
        <v>37543827.439999998</v>
      </c>
      <c r="N28" s="152">
        <v>37092715.649999999</v>
      </c>
      <c r="O28" s="204">
        <v>26801104.379999999</v>
      </c>
      <c r="Q28" s="204">
        <v>2614190.5300000003</v>
      </c>
      <c r="R28" s="152">
        <v>1851468.67</v>
      </c>
      <c r="S28" s="204">
        <v>1929246.28</v>
      </c>
      <c r="U28" s="152">
        <v>5090176.41</v>
      </c>
      <c r="V28" s="152">
        <v>3215528.88</v>
      </c>
      <c r="W28" s="204">
        <v>1257006.1499999999</v>
      </c>
      <c r="Y28" s="152">
        <f t="shared" ref="Y28:AA28" si="17">SUM(Y29:Y31)</f>
        <v>0</v>
      </c>
      <c r="Z28" s="149">
        <f t="shared" si="17"/>
        <v>0</v>
      </c>
      <c r="AA28" s="149">
        <f t="shared" si="17"/>
        <v>0</v>
      </c>
      <c r="AC28" s="153">
        <f>SUM(AC29:AC31)</f>
        <v>0</v>
      </c>
      <c r="AD28" s="153">
        <f>SUM(AD29:AD31)</f>
        <v>0</v>
      </c>
      <c r="AE28" s="153">
        <f>SUM(AE29:AE31)</f>
        <v>0</v>
      </c>
      <c r="AF28" s="132"/>
      <c r="AG28" s="153">
        <f>SUM(AG29:AG31)</f>
        <v>0</v>
      </c>
      <c r="AH28" s="153">
        <f>SUM(AH29:AH31)</f>
        <v>0</v>
      </c>
      <c r="AI28" s="153">
        <f>SUM(AI29:AI31)</f>
        <v>0</v>
      </c>
      <c r="AJ28" s="132"/>
      <c r="AK28" s="153">
        <f>SUM(AK29:AK31)</f>
        <v>0</v>
      </c>
      <c r="AL28" s="153">
        <f>SUM(AL29:AL31)</f>
        <v>0</v>
      </c>
      <c r="AM28" s="153">
        <f>SUM(AM29:AM31)</f>
        <v>0</v>
      </c>
      <c r="AN28" s="132"/>
      <c r="AO28" s="153">
        <f>SUM(AO29:AO31)</f>
        <v>0</v>
      </c>
      <c r="AP28" s="153">
        <f>SUM(AP29:AP31)</f>
        <v>0</v>
      </c>
      <c r="AQ28" s="153">
        <f>SUM(AQ29:AQ31)</f>
        <v>0</v>
      </c>
      <c r="AR28" s="132"/>
      <c r="AS28" s="153">
        <f>SUM(AS29:AS31)</f>
        <v>0</v>
      </c>
      <c r="AT28" s="153">
        <f>SUM(AT29:AT31)</f>
        <v>0</v>
      </c>
      <c r="AU28" s="153">
        <f>SUM(AU29:AU31)</f>
        <v>0</v>
      </c>
    </row>
    <row r="29" spans="2:48" x14ac:dyDescent="0.25">
      <c r="B29" s="139">
        <v>5110</v>
      </c>
      <c r="C29" s="154"/>
      <c r="D29" s="155" t="s">
        <v>81</v>
      </c>
      <c r="E29" s="156">
        <v>282386835.86000001</v>
      </c>
      <c r="F29" s="156">
        <v>264142761.31999999</v>
      </c>
      <c r="G29" s="157">
        <v>263253831.65000001</v>
      </c>
      <c r="I29" s="349">
        <v>76727899.480000004</v>
      </c>
      <c r="J29" s="159">
        <v>74473915.140000001</v>
      </c>
      <c r="K29" s="62">
        <v>67432589.909999996</v>
      </c>
      <c r="M29" s="351">
        <v>32838156.579999998</v>
      </c>
      <c r="N29" s="160">
        <v>31382963.710000001</v>
      </c>
      <c r="O29" s="200">
        <v>22937591.579999998</v>
      </c>
      <c r="Q29" s="351">
        <v>1923873.94</v>
      </c>
      <c r="R29" s="160">
        <v>926367.4</v>
      </c>
      <c r="S29" s="200">
        <v>909053.61</v>
      </c>
      <c r="U29" s="160">
        <v>4526091.8499999996</v>
      </c>
      <c r="V29" s="160">
        <v>2734625.28</v>
      </c>
      <c r="W29" s="200">
        <v>834165.71</v>
      </c>
      <c r="Y29" s="160">
        <v>0</v>
      </c>
      <c r="Z29" s="158">
        <v>0</v>
      </c>
      <c r="AA29" s="158">
        <v>0</v>
      </c>
      <c r="AC29" s="161">
        <v>0</v>
      </c>
      <c r="AD29" s="161">
        <v>0</v>
      </c>
      <c r="AE29" s="161">
        <v>0</v>
      </c>
      <c r="AF29" s="132"/>
      <c r="AG29" s="161">
        <v>0</v>
      </c>
      <c r="AH29" s="161">
        <v>0</v>
      </c>
      <c r="AI29" s="161">
        <v>0</v>
      </c>
      <c r="AJ29" s="132"/>
      <c r="AK29" s="161">
        <v>0</v>
      </c>
      <c r="AL29" s="161">
        <v>0</v>
      </c>
      <c r="AM29" s="161">
        <v>0</v>
      </c>
      <c r="AN29" s="132"/>
      <c r="AO29" s="161">
        <v>0</v>
      </c>
      <c r="AP29" s="161">
        <v>0</v>
      </c>
      <c r="AQ29" s="161">
        <v>0</v>
      </c>
      <c r="AR29" s="132"/>
      <c r="AS29" s="161">
        <v>0</v>
      </c>
      <c r="AT29" s="161">
        <v>0</v>
      </c>
      <c r="AU29" s="161">
        <v>0</v>
      </c>
    </row>
    <row r="30" spans="2:48" x14ac:dyDescent="0.25">
      <c r="B30" s="139">
        <v>5120</v>
      </c>
      <c r="C30" s="154"/>
      <c r="D30" s="155" t="s">
        <v>82</v>
      </c>
      <c r="E30" s="156">
        <v>49337615.869999997</v>
      </c>
      <c r="F30" s="156">
        <v>88571650.810000002</v>
      </c>
      <c r="G30" s="157">
        <v>50409085.68</v>
      </c>
      <c r="I30" s="349">
        <v>15699387.720000001</v>
      </c>
      <c r="J30" s="159">
        <v>15940537.720000001</v>
      </c>
      <c r="K30" s="62">
        <v>25705821.73</v>
      </c>
      <c r="M30" s="351">
        <v>2607471.1</v>
      </c>
      <c r="N30" s="160">
        <v>3051490.96</v>
      </c>
      <c r="O30" s="200">
        <v>2047414.93</v>
      </c>
      <c r="Q30" s="351">
        <v>86219.06</v>
      </c>
      <c r="R30" s="160">
        <v>126384.12</v>
      </c>
      <c r="S30" s="200">
        <v>137862.70000000001</v>
      </c>
      <c r="U30" s="160">
        <v>224165.55</v>
      </c>
      <c r="V30" s="160">
        <v>321419.78000000003</v>
      </c>
      <c r="W30" s="200">
        <v>309432.24</v>
      </c>
      <c r="Y30" s="160">
        <v>0</v>
      </c>
      <c r="Z30" s="158">
        <v>0</v>
      </c>
      <c r="AA30" s="158">
        <v>0</v>
      </c>
      <c r="AC30" s="161">
        <v>0</v>
      </c>
      <c r="AD30" s="161">
        <v>0</v>
      </c>
      <c r="AE30" s="161">
        <v>0</v>
      </c>
      <c r="AF30" s="132"/>
      <c r="AG30" s="161">
        <v>0</v>
      </c>
      <c r="AH30" s="161">
        <v>0</v>
      </c>
      <c r="AI30" s="161">
        <v>0</v>
      </c>
      <c r="AJ30" s="132"/>
      <c r="AK30" s="161">
        <v>0</v>
      </c>
      <c r="AL30" s="161">
        <v>0</v>
      </c>
      <c r="AM30" s="161">
        <v>0</v>
      </c>
      <c r="AN30" s="132"/>
      <c r="AO30" s="161">
        <v>0</v>
      </c>
      <c r="AP30" s="161">
        <v>0</v>
      </c>
      <c r="AQ30" s="161">
        <v>0</v>
      </c>
      <c r="AR30" s="132"/>
      <c r="AS30" s="161">
        <v>0</v>
      </c>
      <c r="AT30" s="161">
        <v>0</v>
      </c>
      <c r="AU30" s="161">
        <v>0</v>
      </c>
    </row>
    <row r="31" spans="2:48" x14ac:dyDescent="0.25">
      <c r="B31" s="139">
        <v>5130</v>
      </c>
      <c r="C31" s="154"/>
      <c r="D31" s="155" t="s">
        <v>83</v>
      </c>
      <c r="E31" s="156">
        <v>161519821.75999999</v>
      </c>
      <c r="F31" s="156">
        <v>225015930.38999999</v>
      </c>
      <c r="G31" s="157">
        <v>226531067.52000001</v>
      </c>
      <c r="I31" s="349">
        <v>57395831.880000003</v>
      </c>
      <c r="J31" s="159">
        <v>57663282.020000003</v>
      </c>
      <c r="K31" s="62">
        <v>64622772.990000002</v>
      </c>
      <c r="M31" s="351">
        <v>2098199.7599999998</v>
      </c>
      <c r="N31" s="160">
        <v>2658260.98</v>
      </c>
      <c r="O31" s="200">
        <v>1816097.07</v>
      </c>
      <c r="Q31" s="351">
        <v>604097.53</v>
      </c>
      <c r="R31" s="160">
        <v>798717.15</v>
      </c>
      <c r="S31" s="200">
        <v>882329397</v>
      </c>
      <c r="U31" s="160">
        <v>339919.01</v>
      </c>
      <c r="V31" s="160">
        <v>159483.82</v>
      </c>
      <c r="W31" s="200">
        <v>113408.2</v>
      </c>
      <c r="Y31" s="160">
        <v>0</v>
      </c>
      <c r="Z31" s="158">
        <v>0</v>
      </c>
      <c r="AA31" s="158">
        <v>0</v>
      </c>
      <c r="AC31" s="161">
        <v>0</v>
      </c>
      <c r="AD31" s="161">
        <v>0</v>
      </c>
      <c r="AE31" s="161">
        <v>0</v>
      </c>
      <c r="AF31" s="132"/>
      <c r="AG31" s="161">
        <v>0</v>
      </c>
      <c r="AH31" s="161">
        <v>0</v>
      </c>
      <c r="AI31" s="161">
        <v>0</v>
      </c>
      <c r="AJ31" s="132"/>
      <c r="AK31" s="161">
        <v>0</v>
      </c>
      <c r="AL31" s="161">
        <v>0</v>
      </c>
      <c r="AM31" s="161">
        <v>0</v>
      </c>
      <c r="AN31" s="132"/>
      <c r="AO31" s="161">
        <v>0</v>
      </c>
      <c r="AP31" s="161">
        <v>0</v>
      </c>
      <c r="AQ31" s="161">
        <v>0</v>
      </c>
      <c r="AR31" s="132"/>
      <c r="AS31" s="161">
        <v>0</v>
      </c>
      <c r="AT31" s="161">
        <v>0</v>
      </c>
      <c r="AU31" s="161">
        <v>0</v>
      </c>
    </row>
    <row r="32" spans="2:48" x14ac:dyDescent="0.25">
      <c r="B32" s="139">
        <v>5200</v>
      </c>
      <c r="C32" s="145"/>
      <c r="D32" s="347" t="s">
        <v>84</v>
      </c>
      <c r="E32" s="348">
        <v>88405563.950000003</v>
      </c>
      <c r="F32" s="147">
        <v>64097833.789999999</v>
      </c>
      <c r="G32" s="148">
        <v>78041743.049999997</v>
      </c>
      <c r="I32" s="150">
        <v>0</v>
      </c>
      <c r="J32" s="150">
        <v>0</v>
      </c>
      <c r="K32" s="151">
        <v>1326074.1200000001</v>
      </c>
      <c r="M32" s="152">
        <v>2757455.02</v>
      </c>
      <c r="N32" s="152">
        <v>1690783.12</v>
      </c>
      <c r="O32" s="204">
        <v>852979.07</v>
      </c>
      <c r="Q32" s="152">
        <f t="shared" ref="Q32" si="18">SUM(Q33:Q41)</f>
        <v>0</v>
      </c>
      <c r="R32" s="152">
        <f t="shared" ref="R32" si="19">SUM(R33:R41)</f>
        <v>0</v>
      </c>
      <c r="S32" s="204">
        <v>12500</v>
      </c>
      <c r="U32" s="152">
        <v>39710</v>
      </c>
      <c r="V32" s="152">
        <v>9857.2099999999991</v>
      </c>
      <c r="W32" s="204">
        <f t="shared" ref="W32" si="20">SUM(W33:W41)</f>
        <v>0</v>
      </c>
      <c r="Y32" s="152">
        <f t="shared" ref="Y32:AA32" si="21">SUM(Y33:Y41)</f>
        <v>0</v>
      </c>
      <c r="Z32" s="149">
        <f t="shared" si="21"/>
        <v>0</v>
      </c>
      <c r="AA32" s="149">
        <f t="shared" si="21"/>
        <v>0</v>
      </c>
      <c r="AC32" s="153">
        <f>SUM(AC33:AC41)</f>
        <v>0</v>
      </c>
      <c r="AD32" s="153">
        <f>SUM(AD33:AD41)</f>
        <v>0</v>
      </c>
      <c r="AE32" s="153">
        <f>SUM(AE33:AE41)</f>
        <v>0</v>
      </c>
      <c r="AF32" s="132"/>
      <c r="AG32" s="153">
        <f>SUM(AG33:AG41)</f>
        <v>0</v>
      </c>
      <c r="AH32" s="153">
        <f>SUM(AH33:AH41)</f>
        <v>0</v>
      </c>
      <c r="AI32" s="153">
        <f>SUM(AI33:AI41)</f>
        <v>0</v>
      </c>
      <c r="AJ32" s="132"/>
      <c r="AK32" s="153">
        <f>SUM(AK33:AK41)</f>
        <v>0</v>
      </c>
      <c r="AL32" s="153">
        <f>SUM(AL33:AL41)</f>
        <v>0</v>
      </c>
      <c r="AM32" s="153">
        <f>SUM(AM33:AM41)</f>
        <v>0</v>
      </c>
      <c r="AN32" s="132"/>
      <c r="AO32" s="153">
        <f>SUM(AO33:AO41)</f>
        <v>0</v>
      </c>
      <c r="AP32" s="153">
        <f>SUM(AP33:AP41)</f>
        <v>0</v>
      </c>
      <c r="AQ32" s="153">
        <f>SUM(AQ33:AQ41)</f>
        <v>0</v>
      </c>
      <c r="AR32" s="132"/>
      <c r="AS32" s="153">
        <f>SUM(AS33:AS41)</f>
        <v>0</v>
      </c>
      <c r="AT32" s="153">
        <f>SUM(AT33:AT41)</f>
        <v>0</v>
      </c>
      <c r="AU32" s="153">
        <f>SUM(AU33:AU41)</f>
        <v>0</v>
      </c>
    </row>
    <row r="33" spans="2:47" x14ac:dyDescent="0.25">
      <c r="B33" s="139">
        <v>5210</v>
      </c>
      <c r="C33" s="154"/>
      <c r="D33" s="155" t="s">
        <v>85</v>
      </c>
      <c r="E33" s="156">
        <v>601309.52</v>
      </c>
      <c r="F33" s="156">
        <v>1000000</v>
      </c>
      <c r="G33" s="157">
        <v>0</v>
      </c>
      <c r="I33" s="159">
        <v>0</v>
      </c>
      <c r="J33" s="159">
        <v>0</v>
      </c>
      <c r="K33" s="62">
        <v>0</v>
      </c>
      <c r="M33" s="160">
        <v>0</v>
      </c>
      <c r="N33" s="160">
        <v>0</v>
      </c>
      <c r="O33" s="200">
        <v>0</v>
      </c>
      <c r="Q33" s="160">
        <v>0</v>
      </c>
      <c r="R33" s="160">
        <v>0</v>
      </c>
      <c r="S33" s="200">
        <v>0</v>
      </c>
      <c r="U33" s="160">
        <v>0</v>
      </c>
      <c r="V33" s="160">
        <v>0</v>
      </c>
      <c r="W33" s="200">
        <v>0</v>
      </c>
      <c r="Y33" s="160">
        <v>0</v>
      </c>
      <c r="Z33" s="158">
        <v>0</v>
      </c>
      <c r="AA33" s="158">
        <v>0</v>
      </c>
      <c r="AC33" s="161">
        <v>0</v>
      </c>
      <c r="AD33" s="161">
        <v>0</v>
      </c>
      <c r="AE33" s="161">
        <v>0</v>
      </c>
      <c r="AF33" s="132"/>
      <c r="AG33" s="161">
        <v>0</v>
      </c>
      <c r="AH33" s="161">
        <v>0</v>
      </c>
      <c r="AI33" s="161">
        <v>0</v>
      </c>
      <c r="AJ33" s="132"/>
      <c r="AK33" s="161">
        <v>0</v>
      </c>
      <c r="AL33" s="161">
        <v>0</v>
      </c>
      <c r="AM33" s="161">
        <v>0</v>
      </c>
      <c r="AN33" s="132"/>
      <c r="AO33" s="161">
        <v>0</v>
      </c>
      <c r="AP33" s="161">
        <v>0</v>
      </c>
      <c r="AQ33" s="161">
        <v>0</v>
      </c>
      <c r="AR33" s="132"/>
      <c r="AS33" s="161">
        <v>0</v>
      </c>
      <c r="AT33" s="161">
        <v>0</v>
      </c>
      <c r="AU33" s="161">
        <v>0</v>
      </c>
    </row>
    <row r="34" spans="2:47" x14ac:dyDescent="0.25">
      <c r="B34" s="139">
        <v>5220</v>
      </c>
      <c r="C34" s="154"/>
      <c r="D34" s="155" t="s">
        <v>86</v>
      </c>
      <c r="E34" s="156">
        <v>44801123.350000001</v>
      </c>
      <c r="F34" s="156">
        <v>46754532.719999999</v>
      </c>
      <c r="G34" s="157">
        <v>26797500</v>
      </c>
      <c r="I34" s="159">
        <v>0</v>
      </c>
      <c r="J34" s="159">
        <v>0</v>
      </c>
      <c r="K34" s="62">
        <v>0</v>
      </c>
      <c r="M34" s="160">
        <v>0</v>
      </c>
      <c r="N34" s="160">
        <v>0</v>
      </c>
      <c r="O34" s="200">
        <v>0</v>
      </c>
      <c r="Q34" s="160">
        <v>0</v>
      </c>
      <c r="R34" s="160">
        <v>0</v>
      </c>
      <c r="S34" s="200">
        <v>0</v>
      </c>
      <c r="U34" s="160">
        <v>0</v>
      </c>
      <c r="V34" s="160">
        <v>0</v>
      </c>
      <c r="W34" s="200">
        <v>0</v>
      </c>
      <c r="Y34" s="160">
        <v>0</v>
      </c>
      <c r="Z34" s="158">
        <v>0</v>
      </c>
      <c r="AA34" s="158">
        <v>0</v>
      </c>
      <c r="AC34" s="161">
        <v>0</v>
      </c>
      <c r="AD34" s="161">
        <v>0</v>
      </c>
      <c r="AE34" s="161">
        <v>0</v>
      </c>
      <c r="AF34" s="132"/>
      <c r="AG34" s="161">
        <v>0</v>
      </c>
      <c r="AH34" s="161">
        <v>0</v>
      </c>
      <c r="AI34" s="161">
        <v>0</v>
      </c>
      <c r="AJ34" s="132"/>
      <c r="AK34" s="161">
        <v>0</v>
      </c>
      <c r="AL34" s="161">
        <v>0</v>
      </c>
      <c r="AM34" s="161">
        <v>0</v>
      </c>
      <c r="AN34" s="132"/>
      <c r="AO34" s="161">
        <v>0</v>
      </c>
      <c r="AP34" s="161">
        <v>0</v>
      </c>
      <c r="AQ34" s="161">
        <v>0</v>
      </c>
      <c r="AR34" s="132"/>
      <c r="AS34" s="161">
        <v>0</v>
      </c>
      <c r="AT34" s="161">
        <v>0</v>
      </c>
      <c r="AU34" s="161">
        <v>0</v>
      </c>
    </row>
    <row r="35" spans="2:47" x14ac:dyDescent="0.25">
      <c r="B35" s="139">
        <v>5230</v>
      </c>
      <c r="C35" s="154"/>
      <c r="D35" s="155" t="s">
        <v>87</v>
      </c>
      <c r="E35" s="156">
        <v>2017024.89</v>
      </c>
      <c r="F35" s="156">
        <v>2683693.65</v>
      </c>
      <c r="G35" s="157">
        <v>4676145.1900000004</v>
      </c>
      <c r="I35" s="159">
        <v>0</v>
      </c>
      <c r="J35" s="159">
        <v>0</v>
      </c>
      <c r="K35" s="62">
        <v>0</v>
      </c>
      <c r="M35" s="160">
        <v>0</v>
      </c>
      <c r="N35" s="160">
        <v>0</v>
      </c>
      <c r="O35" s="200">
        <v>0</v>
      </c>
      <c r="Q35" s="160">
        <v>0</v>
      </c>
      <c r="R35" s="160">
        <v>0</v>
      </c>
      <c r="S35" s="200">
        <v>0</v>
      </c>
      <c r="U35" s="160">
        <v>0</v>
      </c>
      <c r="V35" s="160">
        <v>0</v>
      </c>
      <c r="W35" s="200">
        <v>0</v>
      </c>
      <c r="Y35" s="160">
        <v>0</v>
      </c>
      <c r="Z35" s="158">
        <v>0</v>
      </c>
      <c r="AA35" s="158">
        <v>0</v>
      </c>
      <c r="AC35" s="161">
        <v>0</v>
      </c>
      <c r="AD35" s="161">
        <v>0</v>
      </c>
      <c r="AE35" s="161">
        <v>0</v>
      </c>
      <c r="AF35" s="132"/>
      <c r="AG35" s="161">
        <v>0</v>
      </c>
      <c r="AH35" s="161">
        <v>0</v>
      </c>
      <c r="AI35" s="161">
        <v>0</v>
      </c>
      <c r="AJ35" s="132"/>
      <c r="AK35" s="161">
        <v>0</v>
      </c>
      <c r="AL35" s="161">
        <v>0</v>
      </c>
      <c r="AM35" s="161">
        <v>0</v>
      </c>
      <c r="AN35" s="132"/>
      <c r="AO35" s="161">
        <v>0</v>
      </c>
      <c r="AP35" s="161">
        <v>0</v>
      </c>
      <c r="AQ35" s="161">
        <v>0</v>
      </c>
      <c r="AR35" s="132"/>
      <c r="AS35" s="161">
        <v>0</v>
      </c>
      <c r="AT35" s="161">
        <v>0</v>
      </c>
      <c r="AU35" s="161">
        <v>0</v>
      </c>
    </row>
    <row r="36" spans="2:47" x14ac:dyDescent="0.25">
      <c r="B36" s="139">
        <v>5240</v>
      </c>
      <c r="C36" s="154"/>
      <c r="D36" s="155" t="s">
        <v>88</v>
      </c>
      <c r="E36" s="156">
        <v>40986106.189999998</v>
      </c>
      <c r="F36" s="156">
        <v>13659607.42</v>
      </c>
      <c r="G36" s="157">
        <v>46568097.859999999</v>
      </c>
      <c r="I36" s="159">
        <v>133023.51999999999</v>
      </c>
      <c r="J36" s="159">
        <v>0</v>
      </c>
      <c r="K36" s="62">
        <v>1326074.1200000001</v>
      </c>
      <c r="M36" s="351">
        <v>2757455.02</v>
      </c>
      <c r="N36" s="160">
        <v>1690783.12</v>
      </c>
      <c r="O36" s="200">
        <v>852979.07</v>
      </c>
      <c r="Q36" s="160">
        <v>0</v>
      </c>
      <c r="R36" s="160">
        <v>0</v>
      </c>
      <c r="S36" s="200">
        <v>12500</v>
      </c>
      <c r="U36" s="160">
        <v>39710</v>
      </c>
      <c r="V36" s="160">
        <v>9857.2099999999991</v>
      </c>
      <c r="W36" s="200">
        <v>0</v>
      </c>
      <c r="Y36" s="160">
        <v>0</v>
      </c>
      <c r="Z36" s="158">
        <v>0</v>
      </c>
      <c r="AA36" s="158">
        <v>0</v>
      </c>
      <c r="AC36" s="161">
        <v>0</v>
      </c>
      <c r="AD36" s="161">
        <v>0</v>
      </c>
      <c r="AE36" s="161">
        <v>0</v>
      </c>
      <c r="AF36" s="132"/>
      <c r="AG36" s="161">
        <v>0</v>
      </c>
      <c r="AH36" s="161">
        <v>0</v>
      </c>
      <c r="AI36" s="161">
        <v>0</v>
      </c>
      <c r="AJ36" s="132"/>
      <c r="AK36" s="161">
        <v>0</v>
      </c>
      <c r="AL36" s="161">
        <v>0</v>
      </c>
      <c r="AM36" s="161">
        <v>0</v>
      </c>
      <c r="AN36" s="132"/>
      <c r="AO36" s="161">
        <v>0</v>
      </c>
      <c r="AP36" s="161">
        <v>0</v>
      </c>
      <c r="AQ36" s="161">
        <v>0</v>
      </c>
      <c r="AR36" s="132"/>
      <c r="AS36" s="161">
        <v>0</v>
      </c>
      <c r="AT36" s="161">
        <v>0</v>
      </c>
      <c r="AU36" s="161">
        <v>0</v>
      </c>
    </row>
    <row r="37" spans="2:47" x14ac:dyDescent="0.25">
      <c r="B37" s="139">
        <v>5250</v>
      </c>
      <c r="C37" s="154"/>
      <c r="D37" s="155" t="s">
        <v>89</v>
      </c>
      <c r="E37" s="156">
        <v>0</v>
      </c>
      <c r="F37" s="156">
        <v>0</v>
      </c>
      <c r="G37" s="157">
        <v>0</v>
      </c>
      <c r="I37" s="159">
        <v>0</v>
      </c>
      <c r="J37" s="159">
        <v>0</v>
      </c>
      <c r="K37" s="62">
        <v>0</v>
      </c>
      <c r="M37" s="160">
        <v>0</v>
      </c>
      <c r="N37" s="160">
        <v>0</v>
      </c>
      <c r="O37" s="200">
        <v>0</v>
      </c>
      <c r="Q37" s="160">
        <v>0</v>
      </c>
      <c r="R37" s="160">
        <v>0</v>
      </c>
      <c r="S37" s="200">
        <v>0</v>
      </c>
      <c r="U37" s="160">
        <v>0</v>
      </c>
      <c r="V37" s="160">
        <v>0</v>
      </c>
      <c r="W37" s="200">
        <v>0</v>
      </c>
      <c r="Y37" s="160">
        <v>0</v>
      </c>
      <c r="Z37" s="158">
        <v>0</v>
      </c>
      <c r="AA37" s="158">
        <v>0</v>
      </c>
      <c r="AC37" s="161">
        <v>0</v>
      </c>
      <c r="AD37" s="161">
        <v>0</v>
      </c>
      <c r="AE37" s="161">
        <v>0</v>
      </c>
      <c r="AF37" s="132"/>
      <c r="AG37" s="161">
        <v>0</v>
      </c>
      <c r="AH37" s="161">
        <v>0</v>
      </c>
      <c r="AI37" s="161">
        <v>0</v>
      </c>
      <c r="AJ37" s="132"/>
      <c r="AK37" s="161">
        <v>0</v>
      </c>
      <c r="AL37" s="161">
        <v>0</v>
      </c>
      <c r="AM37" s="161">
        <v>0</v>
      </c>
      <c r="AN37" s="132"/>
      <c r="AO37" s="161">
        <v>0</v>
      </c>
      <c r="AP37" s="161">
        <v>0</v>
      </c>
      <c r="AQ37" s="161">
        <v>0</v>
      </c>
      <c r="AR37" s="132"/>
      <c r="AS37" s="161">
        <v>0</v>
      </c>
      <c r="AT37" s="161">
        <v>0</v>
      </c>
      <c r="AU37" s="161">
        <v>0</v>
      </c>
    </row>
    <row r="38" spans="2:47" x14ac:dyDescent="0.25">
      <c r="B38" s="139">
        <v>5260</v>
      </c>
      <c r="C38" s="154"/>
      <c r="D38" s="155" t="s">
        <v>90</v>
      </c>
      <c r="E38" s="156">
        <v>0</v>
      </c>
      <c r="F38" s="156">
        <v>0</v>
      </c>
      <c r="G38" s="157">
        <v>0</v>
      </c>
      <c r="I38" s="159">
        <v>0</v>
      </c>
      <c r="J38" s="159">
        <v>0</v>
      </c>
      <c r="K38" s="62">
        <v>0</v>
      </c>
      <c r="M38" s="160">
        <v>0</v>
      </c>
      <c r="N38" s="160">
        <v>0</v>
      </c>
      <c r="O38" s="200">
        <v>0</v>
      </c>
      <c r="Q38" s="160">
        <v>0</v>
      </c>
      <c r="R38" s="160">
        <v>0</v>
      </c>
      <c r="S38" s="200">
        <v>0</v>
      </c>
      <c r="U38" s="160">
        <v>0</v>
      </c>
      <c r="V38" s="160">
        <v>0</v>
      </c>
      <c r="W38" s="200">
        <v>0</v>
      </c>
      <c r="Y38" s="160">
        <v>0</v>
      </c>
      <c r="Z38" s="158">
        <v>0</v>
      </c>
      <c r="AA38" s="158">
        <v>0</v>
      </c>
      <c r="AC38" s="161">
        <v>0</v>
      </c>
      <c r="AD38" s="161">
        <v>0</v>
      </c>
      <c r="AE38" s="161">
        <v>0</v>
      </c>
      <c r="AF38" s="132"/>
      <c r="AG38" s="161">
        <v>0</v>
      </c>
      <c r="AH38" s="161">
        <v>0</v>
      </c>
      <c r="AI38" s="161">
        <v>0</v>
      </c>
      <c r="AJ38" s="132"/>
      <c r="AK38" s="161">
        <v>0</v>
      </c>
      <c r="AL38" s="161">
        <v>0</v>
      </c>
      <c r="AM38" s="161">
        <v>0</v>
      </c>
      <c r="AN38" s="132"/>
      <c r="AO38" s="161">
        <v>0</v>
      </c>
      <c r="AP38" s="161">
        <v>0</v>
      </c>
      <c r="AQ38" s="161">
        <v>0</v>
      </c>
      <c r="AR38" s="132"/>
      <c r="AS38" s="161">
        <v>0</v>
      </c>
      <c r="AT38" s="161">
        <v>0</v>
      </c>
      <c r="AU38" s="161">
        <v>0</v>
      </c>
    </row>
    <row r="39" spans="2:47" x14ac:dyDescent="0.25">
      <c r="B39" s="139">
        <v>5270</v>
      </c>
      <c r="C39" s="154"/>
      <c r="D39" s="155" t="s">
        <v>91</v>
      </c>
      <c r="E39" s="156">
        <v>0</v>
      </c>
      <c r="F39" s="156">
        <v>0</v>
      </c>
      <c r="G39" s="157">
        <v>0</v>
      </c>
      <c r="I39" s="159">
        <v>0</v>
      </c>
      <c r="J39" s="159">
        <v>0</v>
      </c>
      <c r="K39" s="62">
        <v>0</v>
      </c>
      <c r="M39" s="160">
        <v>0</v>
      </c>
      <c r="N39" s="160">
        <v>0</v>
      </c>
      <c r="O39" s="200">
        <v>0</v>
      </c>
      <c r="Q39" s="160">
        <v>0</v>
      </c>
      <c r="R39" s="160">
        <v>0</v>
      </c>
      <c r="S39" s="200">
        <v>0</v>
      </c>
      <c r="U39" s="160">
        <v>0</v>
      </c>
      <c r="V39" s="160">
        <v>0</v>
      </c>
      <c r="W39" s="200">
        <v>0</v>
      </c>
      <c r="Y39" s="160">
        <v>0</v>
      </c>
      <c r="Z39" s="158">
        <v>0</v>
      </c>
      <c r="AA39" s="158">
        <v>0</v>
      </c>
      <c r="AC39" s="161">
        <v>0</v>
      </c>
      <c r="AD39" s="161">
        <v>0</v>
      </c>
      <c r="AE39" s="161">
        <v>0</v>
      </c>
      <c r="AF39" s="132"/>
      <c r="AG39" s="161">
        <v>0</v>
      </c>
      <c r="AH39" s="161">
        <v>0</v>
      </c>
      <c r="AI39" s="161">
        <v>0</v>
      </c>
      <c r="AJ39" s="132"/>
      <c r="AK39" s="161">
        <v>0</v>
      </c>
      <c r="AL39" s="161">
        <v>0</v>
      </c>
      <c r="AM39" s="161">
        <v>0</v>
      </c>
      <c r="AN39" s="132"/>
      <c r="AO39" s="161">
        <v>0</v>
      </c>
      <c r="AP39" s="161">
        <v>0</v>
      </c>
      <c r="AQ39" s="161">
        <v>0</v>
      </c>
      <c r="AR39" s="132"/>
      <c r="AS39" s="161">
        <v>0</v>
      </c>
      <c r="AT39" s="161">
        <v>0</v>
      </c>
      <c r="AU39" s="161">
        <v>0</v>
      </c>
    </row>
    <row r="40" spans="2:47" x14ac:dyDescent="0.25">
      <c r="B40" s="139">
        <v>5280</v>
      </c>
      <c r="C40" s="154"/>
      <c r="D40" s="155" t="s">
        <v>92</v>
      </c>
      <c r="E40" s="156">
        <v>0</v>
      </c>
      <c r="F40" s="156">
        <v>0</v>
      </c>
      <c r="G40" s="157">
        <v>0</v>
      </c>
      <c r="I40" s="159">
        <v>0</v>
      </c>
      <c r="J40" s="159">
        <v>0</v>
      </c>
      <c r="K40" s="62">
        <v>0</v>
      </c>
      <c r="M40" s="160">
        <v>0</v>
      </c>
      <c r="N40" s="160">
        <v>0</v>
      </c>
      <c r="O40" s="200">
        <v>0</v>
      </c>
      <c r="Q40" s="160">
        <v>0</v>
      </c>
      <c r="R40" s="160">
        <v>0</v>
      </c>
      <c r="S40" s="200">
        <v>0</v>
      </c>
      <c r="U40" s="160">
        <v>0</v>
      </c>
      <c r="V40" s="160">
        <v>0</v>
      </c>
      <c r="W40" s="200">
        <v>0</v>
      </c>
      <c r="Y40" s="160">
        <v>0</v>
      </c>
      <c r="Z40" s="158">
        <v>0</v>
      </c>
      <c r="AA40" s="158">
        <v>0</v>
      </c>
      <c r="AC40" s="161">
        <v>0</v>
      </c>
      <c r="AD40" s="161">
        <v>0</v>
      </c>
      <c r="AE40" s="161">
        <v>0</v>
      </c>
      <c r="AF40" s="132"/>
      <c r="AG40" s="161">
        <v>0</v>
      </c>
      <c r="AH40" s="161">
        <v>0</v>
      </c>
      <c r="AI40" s="161">
        <v>0</v>
      </c>
      <c r="AJ40" s="132"/>
      <c r="AK40" s="161">
        <v>0</v>
      </c>
      <c r="AL40" s="161">
        <v>0</v>
      </c>
      <c r="AM40" s="161">
        <v>0</v>
      </c>
      <c r="AN40" s="132"/>
      <c r="AO40" s="161">
        <v>0</v>
      </c>
      <c r="AP40" s="161">
        <v>0</v>
      </c>
      <c r="AQ40" s="161">
        <v>0</v>
      </c>
      <c r="AR40" s="132"/>
      <c r="AS40" s="161">
        <v>0</v>
      </c>
      <c r="AT40" s="161">
        <v>0</v>
      </c>
      <c r="AU40" s="161">
        <v>0</v>
      </c>
    </row>
    <row r="41" spans="2:47" x14ac:dyDescent="0.25">
      <c r="B41" s="139">
        <v>5290</v>
      </c>
      <c r="C41" s="154"/>
      <c r="D41" s="155" t="s">
        <v>93</v>
      </c>
      <c r="E41" s="156">
        <v>0</v>
      </c>
      <c r="F41" s="156">
        <v>0</v>
      </c>
      <c r="G41" s="157">
        <v>0</v>
      </c>
      <c r="I41" s="159">
        <v>0</v>
      </c>
      <c r="J41" s="159">
        <v>0</v>
      </c>
      <c r="K41" s="62">
        <v>0</v>
      </c>
      <c r="M41" s="160">
        <v>0</v>
      </c>
      <c r="N41" s="160">
        <v>0</v>
      </c>
      <c r="O41" s="200">
        <v>0</v>
      </c>
      <c r="Q41" s="160">
        <v>0</v>
      </c>
      <c r="R41" s="160">
        <v>0</v>
      </c>
      <c r="S41" s="200">
        <v>0</v>
      </c>
      <c r="U41" s="160">
        <v>0</v>
      </c>
      <c r="V41" s="160">
        <v>0</v>
      </c>
      <c r="W41" s="200">
        <v>0</v>
      </c>
      <c r="Y41" s="160">
        <v>0</v>
      </c>
      <c r="Z41" s="158">
        <v>0</v>
      </c>
      <c r="AA41" s="158">
        <v>0</v>
      </c>
      <c r="AC41" s="161">
        <v>0</v>
      </c>
      <c r="AD41" s="161">
        <v>0</v>
      </c>
      <c r="AE41" s="161">
        <v>0</v>
      </c>
      <c r="AF41" s="132"/>
      <c r="AG41" s="161">
        <v>0</v>
      </c>
      <c r="AH41" s="161">
        <v>0</v>
      </c>
      <c r="AI41" s="161">
        <v>0</v>
      </c>
      <c r="AJ41" s="132"/>
      <c r="AK41" s="161">
        <v>0</v>
      </c>
      <c r="AL41" s="161">
        <v>0</v>
      </c>
      <c r="AM41" s="161">
        <v>0</v>
      </c>
      <c r="AN41" s="132"/>
      <c r="AO41" s="161">
        <v>0</v>
      </c>
      <c r="AP41" s="161">
        <v>0</v>
      </c>
      <c r="AQ41" s="161">
        <v>0</v>
      </c>
      <c r="AR41" s="132"/>
      <c r="AS41" s="161">
        <v>0</v>
      </c>
      <c r="AT41" s="161">
        <v>0</v>
      </c>
      <c r="AU41" s="161">
        <v>0</v>
      </c>
    </row>
    <row r="42" spans="2:47" x14ac:dyDescent="0.25">
      <c r="B42" s="139">
        <v>5300</v>
      </c>
      <c r="C42" s="145" t="s">
        <v>94</v>
      </c>
      <c r="D42" s="141"/>
      <c r="E42" s="147">
        <v>13036806.380000001</v>
      </c>
      <c r="F42" s="147">
        <v>11962365.4</v>
      </c>
      <c r="G42" s="148">
        <v>29661328.84</v>
      </c>
      <c r="I42" s="150">
        <v>0</v>
      </c>
      <c r="J42" s="150">
        <v>0</v>
      </c>
      <c r="K42" s="151">
        <v>0</v>
      </c>
      <c r="M42" s="152">
        <v>800529.22</v>
      </c>
      <c r="N42" s="152">
        <v>424471.12</v>
      </c>
      <c r="O42" s="204">
        <v>317175.93</v>
      </c>
      <c r="Q42" s="152">
        <f t="shared" ref="Q42" si="22">SUM(Q43:Q45)</f>
        <v>0</v>
      </c>
      <c r="R42" s="152">
        <f t="shared" ref="R42:S42" si="23">SUM(R43:R45)</f>
        <v>0</v>
      </c>
      <c r="S42" s="204">
        <f t="shared" si="23"/>
        <v>0</v>
      </c>
      <c r="U42" s="152">
        <f t="shared" ref="U42" si="24">SUM(U43:U45)</f>
        <v>0</v>
      </c>
      <c r="V42" s="152">
        <f t="shared" ref="V42:W42" si="25">SUM(V43:V45)</f>
        <v>0</v>
      </c>
      <c r="W42" s="204">
        <f t="shared" si="25"/>
        <v>0</v>
      </c>
      <c r="Y42" s="152">
        <f t="shared" ref="Y42:AA42" si="26">SUM(Y43:Y45)</f>
        <v>0</v>
      </c>
      <c r="Z42" s="149">
        <f t="shared" si="26"/>
        <v>0</v>
      </c>
      <c r="AA42" s="149">
        <f t="shared" si="26"/>
        <v>0</v>
      </c>
      <c r="AC42" s="153">
        <f>SUM(AC43:AC45)</f>
        <v>0</v>
      </c>
      <c r="AD42" s="153">
        <f>SUM(AD43:AD45)</f>
        <v>0</v>
      </c>
      <c r="AE42" s="153">
        <f>SUM(AE43:AE45)</f>
        <v>0</v>
      </c>
      <c r="AF42" s="132"/>
      <c r="AG42" s="153">
        <f>SUM(AG43:AG45)</f>
        <v>0</v>
      </c>
      <c r="AH42" s="153">
        <f>SUM(AH43:AH45)</f>
        <v>0</v>
      </c>
      <c r="AI42" s="153">
        <f>SUM(AI43:AI45)</f>
        <v>0</v>
      </c>
      <c r="AJ42" s="132"/>
      <c r="AK42" s="153">
        <f>SUM(AK43:AK45)</f>
        <v>0</v>
      </c>
      <c r="AL42" s="153">
        <f>SUM(AL43:AL45)</f>
        <v>0</v>
      </c>
      <c r="AM42" s="153">
        <f>SUM(AM43:AM45)</f>
        <v>0</v>
      </c>
      <c r="AN42" s="132"/>
      <c r="AO42" s="153">
        <f>SUM(AO43:AO45)</f>
        <v>0</v>
      </c>
      <c r="AP42" s="153">
        <f>SUM(AP43:AP45)</f>
        <v>0</v>
      </c>
      <c r="AQ42" s="153">
        <f>SUM(AQ43:AQ45)</f>
        <v>0</v>
      </c>
      <c r="AR42" s="132"/>
      <c r="AS42" s="153">
        <f>SUM(AS43:AS45)</f>
        <v>0</v>
      </c>
      <c r="AT42" s="153">
        <f>SUM(AT43:AT45)</f>
        <v>0</v>
      </c>
      <c r="AU42" s="153">
        <f>SUM(AU43:AU45)</f>
        <v>0</v>
      </c>
    </row>
    <row r="43" spans="2:47" x14ac:dyDescent="0.25">
      <c r="B43" s="139">
        <v>5310</v>
      </c>
      <c r="C43" s="154"/>
      <c r="D43" s="155" t="s">
        <v>95</v>
      </c>
      <c r="E43" s="156">
        <v>0</v>
      </c>
      <c r="F43" s="156">
        <v>0</v>
      </c>
      <c r="G43" s="157">
        <v>0</v>
      </c>
      <c r="I43" s="159">
        <v>0</v>
      </c>
      <c r="J43" s="159">
        <v>0</v>
      </c>
      <c r="K43" s="62">
        <v>0</v>
      </c>
      <c r="M43" s="351">
        <v>800529.22</v>
      </c>
      <c r="N43" s="160">
        <v>424471.12</v>
      </c>
      <c r="O43" s="200">
        <v>317175.93</v>
      </c>
      <c r="Q43" s="160">
        <v>0</v>
      </c>
      <c r="R43" s="160">
        <v>0</v>
      </c>
      <c r="S43" s="200">
        <v>0</v>
      </c>
      <c r="U43" s="160">
        <v>0</v>
      </c>
      <c r="V43" s="160">
        <v>0</v>
      </c>
      <c r="W43" s="200">
        <v>0</v>
      </c>
      <c r="Y43" s="160">
        <v>0</v>
      </c>
      <c r="Z43" s="158">
        <v>0</v>
      </c>
      <c r="AA43" s="158">
        <v>0</v>
      </c>
      <c r="AC43" s="161">
        <v>0</v>
      </c>
      <c r="AD43" s="161">
        <v>0</v>
      </c>
      <c r="AE43" s="161">
        <v>0</v>
      </c>
      <c r="AF43" s="132"/>
      <c r="AG43" s="161">
        <v>0</v>
      </c>
      <c r="AH43" s="161">
        <v>0</v>
      </c>
      <c r="AI43" s="161">
        <v>0</v>
      </c>
      <c r="AJ43" s="132"/>
      <c r="AK43" s="161">
        <v>0</v>
      </c>
      <c r="AL43" s="161">
        <v>0</v>
      </c>
      <c r="AM43" s="161">
        <v>0</v>
      </c>
      <c r="AN43" s="132"/>
      <c r="AO43" s="161">
        <v>0</v>
      </c>
      <c r="AP43" s="161">
        <v>0</v>
      </c>
      <c r="AQ43" s="161">
        <v>0</v>
      </c>
      <c r="AR43" s="132"/>
      <c r="AS43" s="161">
        <v>0</v>
      </c>
      <c r="AT43" s="161">
        <v>0</v>
      </c>
      <c r="AU43" s="161">
        <v>0</v>
      </c>
    </row>
    <row r="44" spans="2:47" x14ac:dyDescent="0.25">
      <c r="B44" s="139">
        <v>5320</v>
      </c>
      <c r="C44" s="154"/>
      <c r="D44" s="155" t="s">
        <v>45</v>
      </c>
      <c r="E44" s="156">
        <v>0</v>
      </c>
      <c r="F44" s="156">
        <v>0</v>
      </c>
      <c r="G44" s="157">
        <v>0</v>
      </c>
      <c r="I44" s="159">
        <v>0</v>
      </c>
      <c r="J44" s="159">
        <v>0</v>
      </c>
      <c r="K44" s="62">
        <v>0</v>
      </c>
      <c r="M44" s="160">
        <v>0</v>
      </c>
      <c r="N44" s="160">
        <v>0</v>
      </c>
      <c r="O44" s="200">
        <v>0</v>
      </c>
      <c r="Q44" s="160">
        <v>0</v>
      </c>
      <c r="R44" s="160">
        <v>0</v>
      </c>
      <c r="S44" s="200">
        <v>0</v>
      </c>
      <c r="U44" s="160">
        <v>0</v>
      </c>
      <c r="V44" s="160">
        <v>0</v>
      </c>
      <c r="W44" s="200">
        <v>0</v>
      </c>
      <c r="Y44" s="160">
        <v>0</v>
      </c>
      <c r="Z44" s="158">
        <v>0</v>
      </c>
      <c r="AA44" s="158">
        <v>0</v>
      </c>
      <c r="AC44" s="161">
        <v>0</v>
      </c>
      <c r="AD44" s="161">
        <v>0</v>
      </c>
      <c r="AE44" s="161">
        <v>0</v>
      </c>
      <c r="AF44" s="132"/>
      <c r="AG44" s="161">
        <v>0</v>
      </c>
      <c r="AH44" s="161">
        <v>0</v>
      </c>
      <c r="AI44" s="161">
        <v>0</v>
      </c>
      <c r="AJ44" s="132"/>
      <c r="AK44" s="161">
        <v>0</v>
      </c>
      <c r="AL44" s="161">
        <v>0</v>
      </c>
      <c r="AM44" s="161">
        <v>0</v>
      </c>
      <c r="AN44" s="132"/>
      <c r="AO44" s="161">
        <v>0</v>
      </c>
      <c r="AP44" s="161">
        <v>0</v>
      </c>
      <c r="AQ44" s="161">
        <v>0</v>
      </c>
      <c r="AR44" s="132"/>
      <c r="AS44" s="161">
        <v>0</v>
      </c>
      <c r="AT44" s="161">
        <v>0</v>
      </c>
      <c r="AU44" s="161">
        <v>0</v>
      </c>
    </row>
    <row r="45" spans="2:47" x14ac:dyDescent="0.25">
      <c r="B45" s="139">
        <v>5330</v>
      </c>
      <c r="C45" s="154"/>
      <c r="D45" s="155" t="s">
        <v>96</v>
      </c>
      <c r="E45" s="156">
        <v>13036806.380000001</v>
      </c>
      <c r="F45" s="156">
        <v>11962365.4</v>
      </c>
      <c r="G45" s="157">
        <v>29661328.84</v>
      </c>
      <c r="I45" s="159">
        <v>0</v>
      </c>
      <c r="J45" s="159">
        <v>0</v>
      </c>
      <c r="K45" s="62">
        <v>0</v>
      </c>
      <c r="M45" s="160">
        <v>0</v>
      </c>
      <c r="N45" s="160">
        <v>0</v>
      </c>
      <c r="O45" s="200">
        <v>0</v>
      </c>
      <c r="Q45" s="160">
        <v>0</v>
      </c>
      <c r="R45" s="160">
        <v>0</v>
      </c>
      <c r="S45" s="200">
        <v>0</v>
      </c>
      <c r="U45" s="160">
        <v>0</v>
      </c>
      <c r="V45" s="160">
        <v>0</v>
      </c>
      <c r="W45" s="200">
        <v>0</v>
      </c>
      <c r="Y45" s="160">
        <v>0</v>
      </c>
      <c r="Z45" s="158">
        <v>0</v>
      </c>
      <c r="AA45" s="158">
        <v>0</v>
      </c>
      <c r="AC45" s="161">
        <v>0</v>
      </c>
      <c r="AD45" s="161">
        <v>0</v>
      </c>
      <c r="AE45" s="161">
        <v>0</v>
      </c>
      <c r="AF45" s="132"/>
      <c r="AG45" s="161">
        <v>0</v>
      </c>
      <c r="AH45" s="161">
        <v>0</v>
      </c>
      <c r="AI45" s="161">
        <v>0</v>
      </c>
      <c r="AJ45" s="132"/>
      <c r="AK45" s="161">
        <v>0</v>
      </c>
      <c r="AL45" s="161">
        <v>0</v>
      </c>
      <c r="AM45" s="161">
        <v>0</v>
      </c>
      <c r="AN45" s="132"/>
      <c r="AO45" s="161">
        <v>0</v>
      </c>
      <c r="AP45" s="161">
        <v>0</v>
      </c>
      <c r="AQ45" s="161">
        <v>0</v>
      </c>
      <c r="AR45" s="132"/>
      <c r="AS45" s="161">
        <v>0</v>
      </c>
      <c r="AT45" s="161">
        <v>0</v>
      </c>
      <c r="AU45" s="161">
        <v>0</v>
      </c>
    </row>
    <row r="46" spans="2:47" x14ac:dyDescent="0.25">
      <c r="B46" s="139">
        <v>5400</v>
      </c>
      <c r="C46" s="145" t="s">
        <v>97</v>
      </c>
      <c r="D46" s="141"/>
      <c r="E46" s="348">
        <v>7344698.0899999999</v>
      </c>
      <c r="F46" s="147">
        <v>10887991.01</v>
      </c>
      <c r="G46" s="148">
        <v>11286452.66</v>
      </c>
      <c r="I46" s="150">
        <v>591753.04</v>
      </c>
      <c r="J46" s="150">
        <v>911839.82</v>
      </c>
      <c r="K46" s="151">
        <v>1499811.75</v>
      </c>
      <c r="M46" s="152">
        <f t="shared" ref="M46" si="27">SUM(M47:M51)</f>
        <v>0</v>
      </c>
      <c r="N46" s="152">
        <f t="shared" ref="N46:O46" si="28">SUM(N47:N51)</f>
        <v>0</v>
      </c>
      <c r="O46" s="204">
        <f t="shared" si="28"/>
        <v>0</v>
      </c>
      <c r="Q46" s="152">
        <f t="shared" ref="Q46" si="29">SUM(Q47:Q51)</f>
        <v>0</v>
      </c>
      <c r="R46" s="152">
        <f t="shared" ref="R46:S46" si="30">SUM(R47:R51)</f>
        <v>0</v>
      </c>
      <c r="S46" s="204">
        <f t="shared" si="30"/>
        <v>0</v>
      </c>
      <c r="U46" s="152">
        <f t="shared" ref="U46" si="31">SUM(U47:U51)</f>
        <v>0</v>
      </c>
      <c r="V46" s="152">
        <f t="shared" ref="V46:W46" si="32">SUM(V47:V51)</f>
        <v>0</v>
      </c>
      <c r="W46" s="204">
        <f t="shared" si="32"/>
        <v>0</v>
      </c>
      <c r="Y46" s="152">
        <f t="shared" ref="Y46:AA46" si="33">SUM(Y47:Y51)</f>
        <v>0</v>
      </c>
      <c r="Z46" s="149">
        <f t="shared" si="33"/>
        <v>0</v>
      </c>
      <c r="AA46" s="149">
        <f t="shared" si="33"/>
        <v>0</v>
      </c>
      <c r="AC46" s="153">
        <f>SUM(AC47:AC51)</f>
        <v>0</v>
      </c>
      <c r="AD46" s="153">
        <f>SUM(AD47:AD51)</f>
        <v>0</v>
      </c>
      <c r="AE46" s="153">
        <f>SUM(AE47:AE51)</f>
        <v>0</v>
      </c>
      <c r="AF46" s="132"/>
      <c r="AG46" s="153">
        <f>SUM(AG47:AG51)</f>
        <v>0</v>
      </c>
      <c r="AH46" s="153">
        <f>SUM(AH47:AH51)</f>
        <v>0</v>
      </c>
      <c r="AI46" s="153">
        <f>SUM(AI47:AI51)</f>
        <v>0</v>
      </c>
      <c r="AJ46" s="132"/>
      <c r="AK46" s="153">
        <f>SUM(AK47:AK51)</f>
        <v>0</v>
      </c>
      <c r="AL46" s="153">
        <f>SUM(AL47:AL51)</f>
        <v>0</v>
      </c>
      <c r="AM46" s="153">
        <f>SUM(AM47:AM51)</f>
        <v>0</v>
      </c>
      <c r="AN46" s="132"/>
      <c r="AO46" s="153">
        <f>SUM(AO47:AO51)</f>
        <v>0</v>
      </c>
      <c r="AP46" s="153">
        <f>SUM(AP47:AP51)</f>
        <v>0</v>
      </c>
      <c r="AQ46" s="153">
        <f>SUM(AQ47:AQ51)</f>
        <v>0</v>
      </c>
      <c r="AR46" s="132"/>
      <c r="AS46" s="153">
        <f>SUM(AS47:AS51)</f>
        <v>0</v>
      </c>
      <c r="AT46" s="153">
        <f>SUM(AT47:AT51)</f>
        <v>0</v>
      </c>
      <c r="AU46" s="153">
        <f>SUM(AU47:AU51)</f>
        <v>0</v>
      </c>
    </row>
    <row r="47" spans="2:47" x14ac:dyDescent="0.25">
      <c r="B47" s="139">
        <v>5410</v>
      </c>
      <c r="C47" s="154"/>
      <c r="D47" s="155" t="s">
        <v>98</v>
      </c>
      <c r="E47" s="156">
        <v>7344698.0899999999</v>
      </c>
      <c r="F47" s="156">
        <v>10887991.01</v>
      </c>
      <c r="G47" s="157">
        <v>11286452.66</v>
      </c>
      <c r="I47" s="159">
        <v>591753.04</v>
      </c>
      <c r="J47" s="159">
        <v>911839.82</v>
      </c>
      <c r="K47" s="62">
        <v>1499811.75</v>
      </c>
      <c r="M47" s="160">
        <v>0</v>
      </c>
      <c r="N47" s="160">
        <v>0</v>
      </c>
      <c r="O47" s="200">
        <v>0</v>
      </c>
      <c r="Q47" s="160">
        <v>0</v>
      </c>
      <c r="R47" s="160">
        <v>0</v>
      </c>
      <c r="S47" s="200">
        <v>0</v>
      </c>
      <c r="U47" s="160">
        <v>0</v>
      </c>
      <c r="V47" s="160">
        <v>0</v>
      </c>
      <c r="W47" s="200">
        <v>0</v>
      </c>
      <c r="Y47" s="160">
        <v>0</v>
      </c>
      <c r="Z47" s="158">
        <v>0</v>
      </c>
      <c r="AA47" s="158">
        <v>0</v>
      </c>
      <c r="AC47" s="161">
        <v>0</v>
      </c>
      <c r="AD47" s="161">
        <v>0</v>
      </c>
      <c r="AE47" s="161">
        <v>0</v>
      </c>
      <c r="AF47" s="132"/>
      <c r="AG47" s="161">
        <v>0</v>
      </c>
      <c r="AH47" s="161">
        <v>0</v>
      </c>
      <c r="AI47" s="161">
        <v>0</v>
      </c>
      <c r="AJ47" s="132"/>
      <c r="AK47" s="161">
        <v>0</v>
      </c>
      <c r="AL47" s="161">
        <v>0</v>
      </c>
      <c r="AM47" s="161">
        <v>0</v>
      </c>
      <c r="AN47" s="132"/>
      <c r="AO47" s="161">
        <v>0</v>
      </c>
      <c r="AP47" s="161">
        <v>0</v>
      </c>
      <c r="AQ47" s="161">
        <v>0</v>
      </c>
      <c r="AR47" s="132"/>
      <c r="AS47" s="161">
        <v>0</v>
      </c>
      <c r="AT47" s="161">
        <v>0</v>
      </c>
      <c r="AU47" s="161">
        <v>0</v>
      </c>
    </row>
    <row r="48" spans="2:47" x14ac:dyDescent="0.25">
      <c r="B48" s="139">
        <v>5420</v>
      </c>
      <c r="C48" s="154"/>
      <c r="D48" s="155" t="s">
        <v>99</v>
      </c>
      <c r="E48" s="156">
        <v>0</v>
      </c>
      <c r="F48" s="156">
        <v>0</v>
      </c>
      <c r="G48" s="157">
        <v>0</v>
      </c>
      <c r="I48" s="159">
        <v>0</v>
      </c>
      <c r="J48" s="159">
        <v>0</v>
      </c>
      <c r="K48" s="62">
        <v>0</v>
      </c>
      <c r="M48" s="160">
        <v>0</v>
      </c>
      <c r="N48" s="160">
        <v>0</v>
      </c>
      <c r="O48" s="200">
        <v>0</v>
      </c>
      <c r="Q48" s="160">
        <v>0</v>
      </c>
      <c r="R48" s="160">
        <v>0</v>
      </c>
      <c r="S48" s="200">
        <v>0</v>
      </c>
      <c r="U48" s="160">
        <v>0</v>
      </c>
      <c r="V48" s="160">
        <v>0</v>
      </c>
      <c r="W48" s="200">
        <v>0</v>
      </c>
      <c r="Y48" s="160">
        <v>0</v>
      </c>
      <c r="Z48" s="158">
        <v>0</v>
      </c>
      <c r="AA48" s="158">
        <v>0</v>
      </c>
      <c r="AC48" s="161">
        <v>0</v>
      </c>
      <c r="AD48" s="161">
        <v>0</v>
      </c>
      <c r="AE48" s="161">
        <v>0</v>
      </c>
      <c r="AF48" s="132"/>
      <c r="AG48" s="161">
        <v>0</v>
      </c>
      <c r="AH48" s="161">
        <v>0</v>
      </c>
      <c r="AI48" s="161">
        <v>0</v>
      </c>
      <c r="AJ48" s="132"/>
      <c r="AK48" s="161">
        <v>0</v>
      </c>
      <c r="AL48" s="161">
        <v>0</v>
      </c>
      <c r="AM48" s="161">
        <v>0</v>
      </c>
      <c r="AN48" s="132"/>
      <c r="AO48" s="161">
        <v>0</v>
      </c>
      <c r="AP48" s="161">
        <v>0</v>
      </c>
      <c r="AQ48" s="161">
        <v>0</v>
      </c>
      <c r="AR48" s="132"/>
      <c r="AS48" s="161">
        <v>0</v>
      </c>
      <c r="AT48" s="161">
        <v>0</v>
      </c>
      <c r="AU48" s="161">
        <v>0</v>
      </c>
    </row>
    <row r="49" spans="2:48" x14ac:dyDescent="0.25">
      <c r="B49" s="139">
        <v>5430</v>
      </c>
      <c r="C49" s="154"/>
      <c r="D49" s="155" t="s">
        <v>100</v>
      </c>
      <c r="E49" s="156">
        <v>0</v>
      </c>
      <c r="F49" s="156">
        <v>0</v>
      </c>
      <c r="G49" s="157">
        <v>0</v>
      </c>
      <c r="I49" s="159">
        <v>0</v>
      </c>
      <c r="J49" s="159">
        <v>0</v>
      </c>
      <c r="K49" s="62">
        <v>0</v>
      </c>
      <c r="M49" s="160">
        <v>0</v>
      </c>
      <c r="N49" s="160">
        <v>0</v>
      </c>
      <c r="O49" s="200">
        <v>0</v>
      </c>
      <c r="Q49" s="200">
        <v>0</v>
      </c>
      <c r="R49" s="160">
        <v>0</v>
      </c>
      <c r="S49" s="200">
        <v>0</v>
      </c>
      <c r="U49" s="160">
        <v>0</v>
      </c>
      <c r="V49" s="160">
        <v>0</v>
      </c>
      <c r="W49" s="200">
        <v>0</v>
      </c>
      <c r="Y49" s="160">
        <v>0</v>
      </c>
      <c r="Z49" s="158">
        <v>0</v>
      </c>
      <c r="AA49" s="158">
        <v>0</v>
      </c>
      <c r="AC49" s="161">
        <v>0</v>
      </c>
      <c r="AD49" s="161">
        <v>0</v>
      </c>
      <c r="AE49" s="161">
        <v>0</v>
      </c>
      <c r="AF49" s="132"/>
      <c r="AG49" s="161">
        <v>0</v>
      </c>
      <c r="AH49" s="161">
        <v>0</v>
      </c>
      <c r="AI49" s="161">
        <v>0</v>
      </c>
      <c r="AJ49" s="132"/>
      <c r="AK49" s="161">
        <v>0</v>
      </c>
      <c r="AL49" s="161">
        <v>0</v>
      </c>
      <c r="AM49" s="161">
        <v>0</v>
      </c>
      <c r="AN49" s="132"/>
      <c r="AO49" s="161">
        <v>0</v>
      </c>
      <c r="AP49" s="161">
        <v>0</v>
      </c>
      <c r="AQ49" s="161">
        <v>0</v>
      </c>
      <c r="AR49" s="132"/>
      <c r="AS49" s="161">
        <v>0</v>
      </c>
      <c r="AT49" s="161">
        <v>0</v>
      </c>
      <c r="AU49" s="161">
        <v>0</v>
      </c>
    </row>
    <row r="50" spans="2:48" x14ac:dyDescent="0.25">
      <c r="B50" s="139">
        <v>5440</v>
      </c>
      <c r="C50" s="154"/>
      <c r="D50" s="155" t="s">
        <v>101</v>
      </c>
      <c r="E50" s="156">
        <v>0</v>
      </c>
      <c r="F50" s="156">
        <v>0</v>
      </c>
      <c r="G50" s="157">
        <v>0</v>
      </c>
      <c r="I50" s="159">
        <v>0</v>
      </c>
      <c r="J50" s="159">
        <v>0</v>
      </c>
      <c r="K50" s="62">
        <v>0</v>
      </c>
      <c r="M50" s="160">
        <v>0</v>
      </c>
      <c r="N50" s="160">
        <v>0</v>
      </c>
      <c r="O50" s="200">
        <v>0</v>
      </c>
      <c r="Q50" s="200">
        <v>0</v>
      </c>
      <c r="R50" s="160">
        <v>0</v>
      </c>
      <c r="S50" s="200">
        <v>0</v>
      </c>
      <c r="U50" s="160">
        <v>0</v>
      </c>
      <c r="V50" s="160">
        <v>0</v>
      </c>
      <c r="W50" s="200">
        <v>0</v>
      </c>
      <c r="Y50" s="160">
        <v>0</v>
      </c>
      <c r="Z50" s="158">
        <v>0</v>
      </c>
      <c r="AA50" s="158">
        <v>0</v>
      </c>
      <c r="AC50" s="161">
        <v>0</v>
      </c>
      <c r="AD50" s="161">
        <v>0</v>
      </c>
      <c r="AE50" s="161">
        <v>0</v>
      </c>
      <c r="AF50" s="132"/>
      <c r="AG50" s="161">
        <v>0</v>
      </c>
      <c r="AH50" s="161">
        <v>0</v>
      </c>
      <c r="AI50" s="161">
        <v>0</v>
      </c>
      <c r="AJ50" s="132"/>
      <c r="AK50" s="161">
        <v>0</v>
      </c>
      <c r="AL50" s="161">
        <v>0</v>
      </c>
      <c r="AM50" s="161">
        <v>0</v>
      </c>
      <c r="AN50" s="132"/>
      <c r="AO50" s="161">
        <v>0</v>
      </c>
      <c r="AP50" s="161">
        <v>0</v>
      </c>
      <c r="AQ50" s="161">
        <v>0</v>
      </c>
      <c r="AR50" s="132"/>
      <c r="AS50" s="161">
        <v>0</v>
      </c>
      <c r="AT50" s="161">
        <v>0</v>
      </c>
      <c r="AU50" s="161">
        <v>0</v>
      </c>
    </row>
    <row r="51" spans="2:48" x14ac:dyDescent="0.25">
      <c r="B51" s="139">
        <v>5450</v>
      </c>
      <c r="C51" s="154"/>
      <c r="D51" s="155" t="s">
        <v>102</v>
      </c>
      <c r="E51" s="156">
        <v>0</v>
      </c>
      <c r="F51" s="156">
        <v>0</v>
      </c>
      <c r="G51" s="157">
        <v>0</v>
      </c>
      <c r="I51" s="159">
        <v>0</v>
      </c>
      <c r="J51" s="159">
        <v>0</v>
      </c>
      <c r="K51" s="62">
        <v>0</v>
      </c>
      <c r="M51" s="160">
        <v>0</v>
      </c>
      <c r="N51" s="160">
        <v>0</v>
      </c>
      <c r="O51" s="200">
        <v>0</v>
      </c>
      <c r="Q51" s="200">
        <v>0</v>
      </c>
      <c r="R51" s="160">
        <v>0</v>
      </c>
      <c r="S51" s="200">
        <v>0</v>
      </c>
      <c r="U51" s="160">
        <v>0</v>
      </c>
      <c r="V51" s="160">
        <v>0</v>
      </c>
      <c r="W51" s="200">
        <v>0</v>
      </c>
      <c r="Y51" s="160">
        <v>0</v>
      </c>
      <c r="Z51" s="158">
        <v>0</v>
      </c>
      <c r="AA51" s="158">
        <v>0</v>
      </c>
      <c r="AC51" s="161">
        <v>0</v>
      </c>
      <c r="AD51" s="161">
        <v>0</v>
      </c>
      <c r="AE51" s="161">
        <v>0</v>
      </c>
      <c r="AF51" s="132"/>
      <c r="AG51" s="161">
        <v>0</v>
      </c>
      <c r="AH51" s="161">
        <v>0</v>
      </c>
      <c r="AI51" s="161">
        <v>0</v>
      </c>
      <c r="AJ51" s="132"/>
      <c r="AK51" s="161">
        <v>0</v>
      </c>
      <c r="AL51" s="161">
        <v>0</v>
      </c>
      <c r="AM51" s="161">
        <v>0</v>
      </c>
      <c r="AN51" s="132"/>
      <c r="AO51" s="161">
        <v>0</v>
      </c>
      <c r="AP51" s="161">
        <v>0</v>
      </c>
      <c r="AQ51" s="161">
        <v>0</v>
      </c>
      <c r="AR51" s="132"/>
      <c r="AS51" s="161">
        <v>0</v>
      </c>
      <c r="AT51" s="161">
        <v>0</v>
      </c>
      <c r="AU51" s="161">
        <v>0</v>
      </c>
    </row>
    <row r="52" spans="2:48" x14ac:dyDescent="0.25">
      <c r="B52" s="139">
        <v>5500</v>
      </c>
      <c r="C52" s="145" t="s">
        <v>103</v>
      </c>
      <c r="D52" s="141"/>
      <c r="E52" s="348">
        <v>23968341.829999998</v>
      </c>
      <c r="F52" s="147">
        <v>25604432.09</v>
      </c>
      <c r="G52" s="148">
        <v>29842129.949999999</v>
      </c>
      <c r="I52" s="150">
        <v>33835461.219999999</v>
      </c>
      <c r="J52" s="150">
        <v>31616531.890000001</v>
      </c>
      <c r="K52" s="151">
        <v>23588755.91</v>
      </c>
      <c r="M52" s="152">
        <f t="shared" ref="M52" si="34">SUM(M53:M58)</f>
        <v>0</v>
      </c>
      <c r="N52" s="152">
        <f t="shared" ref="N52:O52" si="35">SUM(N53:N58)</f>
        <v>0</v>
      </c>
      <c r="O52" s="204">
        <f t="shared" si="35"/>
        <v>0</v>
      </c>
      <c r="Q52" s="204">
        <v>40884.11</v>
      </c>
      <c r="R52" s="152">
        <v>13582.46</v>
      </c>
      <c r="S52" s="204">
        <v>18689.849999999999</v>
      </c>
      <c r="U52" s="152">
        <v>68700.800000000003</v>
      </c>
      <c r="V52" s="152">
        <v>46041.13</v>
      </c>
      <c r="W52" s="204">
        <v>5688.76</v>
      </c>
      <c r="Y52" s="152">
        <f t="shared" ref="Y52:AA52" si="36">SUM(Y53:Y58)</f>
        <v>0</v>
      </c>
      <c r="Z52" s="149">
        <f t="shared" si="36"/>
        <v>0</v>
      </c>
      <c r="AA52" s="149">
        <f t="shared" si="36"/>
        <v>0</v>
      </c>
      <c r="AC52" s="153">
        <f>SUM(AC53:AC58)</f>
        <v>0</v>
      </c>
      <c r="AD52" s="153">
        <f>SUM(AD53:AD58)</f>
        <v>0</v>
      </c>
      <c r="AE52" s="153">
        <f>SUM(AE53:AE58)</f>
        <v>0</v>
      </c>
      <c r="AF52" s="132"/>
      <c r="AG52" s="153">
        <f>SUM(AG53:AG58)</f>
        <v>0</v>
      </c>
      <c r="AH52" s="153">
        <f>SUM(AH53:AH58)</f>
        <v>0</v>
      </c>
      <c r="AI52" s="153">
        <f>SUM(AI53:AI58)</f>
        <v>0</v>
      </c>
      <c r="AJ52" s="132"/>
      <c r="AK52" s="153">
        <f>SUM(AK53:AK58)</f>
        <v>0</v>
      </c>
      <c r="AL52" s="153">
        <f>SUM(AL53:AL58)</f>
        <v>0</v>
      </c>
      <c r="AM52" s="153">
        <f>SUM(AM53:AM58)</f>
        <v>0</v>
      </c>
      <c r="AN52" s="132"/>
      <c r="AO52" s="153">
        <f>SUM(AO53:AO58)</f>
        <v>0</v>
      </c>
      <c r="AP52" s="153">
        <f>SUM(AP53:AP58)</f>
        <v>0</v>
      </c>
      <c r="AQ52" s="153">
        <f>SUM(AQ53:AQ58)</f>
        <v>0</v>
      </c>
      <c r="AR52" s="132"/>
      <c r="AS52" s="153">
        <f>SUM(AS53:AS58)</f>
        <v>0</v>
      </c>
      <c r="AT52" s="153">
        <f>SUM(AT53:AT58)</f>
        <v>0</v>
      </c>
      <c r="AU52" s="153">
        <f>SUM(AU53:AU58)</f>
        <v>0</v>
      </c>
    </row>
    <row r="53" spans="2:48" x14ac:dyDescent="0.25">
      <c r="B53" s="139">
        <v>5510</v>
      </c>
      <c r="C53" s="154"/>
      <c r="D53" s="155" t="s">
        <v>104</v>
      </c>
      <c r="E53" s="156">
        <v>23968341.829999998</v>
      </c>
      <c r="F53" s="156">
        <v>25604432.09</v>
      </c>
      <c r="G53" s="157">
        <v>29842129.949999999</v>
      </c>
      <c r="I53" s="159">
        <v>33835451.640000001</v>
      </c>
      <c r="J53" s="159">
        <v>31616502.809999999</v>
      </c>
      <c r="K53" s="62">
        <v>23588638.780000001</v>
      </c>
      <c r="M53" s="160">
        <v>0</v>
      </c>
      <c r="N53" s="160">
        <v>0</v>
      </c>
      <c r="O53" s="200">
        <v>0</v>
      </c>
      <c r="Q53" s="351">
        <v>40884.11</v>
      </c>
      <c r="R53" s="160">
        <v>13582.46</v>
      </c>
      <c r="S53" s="200">
        <v>18689.849999999999</v>
      </c>
      <c r="U53" s="160">
        <v>68700.800000000003</v>
      </c>
      <c r="V53" s="160">
        <v>46041.13</v>
      </c>
      <c r="W53" s="200">
        <v>5688.76</v>
      </c>
      <c r="Y53" s="160">
        <v>0</v>
      </c>
      <c r="Z53" s="158">
        <v>0</v>
      </c>
      <c r="AA53" s="158">
        <v>0</v>
      </c>
      <c r="AC53" s="161">
        <v>0</v>
      </c>
      <c r="AD53" s="161">
        <v>0</v>
      </c>
      <c r="AE53" s="161">
        <v>0</v>
      </c>
      <c r="AF53" s="132"/>
      <c r="AG53" s="161">
        <v>0</v>
      </c>
      <c r="AH53" s="161">
        <v>0</v>
      </c>
      <c r="AI53" s="161">
        <v>0</v>
      </c>
      <c r="AJ53" s="132"/>
      <c r="AK53" s="161">
        <v>0</v>
      </c>
      <c r="AL53" s="161">
        <v>0</v>
      </c>
      <c r="AM53" s="161">
        <v>0</v>
      </c>
      <c r="AN53" s="132"/>
      <c r="AO53" s="161">
        <v>0</v>
      </c>
      <c r="AP53" s="161">
        <v>0</v>
      </c>
      <c r="AQ53" s="161">
        <v>0</v>
      </c>
      <c r="AR53" s="132"/>
      <c r="AS53" s="161">
        <v>0</v>
      </c>
      <c r="AT53" s="161">
        <v>0</v>
      </c>
      <c r="AU53" s="161">
        <v>0</v>
      </c>
    </row>
    <row r="54" spans="2:48" x14ac:dyDescent="0.25">
      <c r="B54" s="139">
        <v>5520</v>
      </c>
      <c r="C54" s="154"/>
      <c r="D54" s="155" t="s">
        <v>105</v>
      </c>
      <c r="E54" s="156">
        <v>0</v>
      </c>
      <c r="F54" s="156">
        <v>0</v>
      </c>
      <c r="G54" s="157">
        <v>0</v>
      </c>
      <c r="I54" s="159">
        <v>0</v>
      </c>
      <c r="J54" s="159">
        <v>0</v>
      </c>
      <c r="K54" s="62">
        <v>0</v>
      </c>
      <c r="M54" s="160">
        <v>0</v>
      </c>
      <c r="N54" s="160">
        <v>0</v>
      </c>
      <c r="O54" s="200">
        <v>0</v>
      </c>
      <c r="Q54" s="200">
        <v>0</v>
      </c>
      <c r="R54" s="160">
        <v>0</v>
      </c>
      <c r="S54" s="200">
        <v>0</v>
      </c>
      <c r="U54" s="160">
        <v>0</v>
      </c>
      <c r="V54" s="160">
        <v>0</v>
      </c>
      <c r="W54" s="200">
        <v>0</v>
      </c>
      <c r="Y54" s="160">
        <v>0</v>
      </c>
      <c r="Z54" s="158">
        <v>0</v>
      </c>
      <c r="AA54" s="158">
        <v>0</v>
      </c>
      <c r="AC54" s="161">
        <v>0</v>
      </c>
      <c r="AD54" s="161">
        <v>0</v>
      </c>
      <c r="AE54" s="161">
        <v>0</v>
      </c>
      <c r="AF54" s="132"/>
      <c r="AG54" s="161">
        <v>0</v>
      </c>
      <c r="AH54" s="161">
        <v>0</v>
      </c>
      <c r="AI54" s="161">
        <v>0</v>
      </c>
      <c r="AJ54" s="132"/>
      <c r="AK54" s="161">
        <v>0</v>
      </c>
      <c r="AL54" s="161">
        <v>0</v>
      </c>
      <c r="AM54" s="161">
        <v>0</v>
      </c>
      <c r="AN54" s="132"/>
      <c r="AO54" s="161">
        <v>0</v>
      </c>
      <c r="AP54" s="161">
        <v>0</v>
      </c>
      <c r="AQ54" s="161">
        <v>0</v>
      </c>
      <c r="AR54" s="132"/>
      <c r="AS54" s="161">
        <v>0</v>
      </c>
      <c r="AT54" s="161">
        <v>0</v>
      </c>
      <c r="AU54" s="161">
        <v>0</v>
      </c>
    </row>
    <row r="55" spans="2:48" x14ac:dyDescent="0.25">
      <c r="B55" s="139">
        <v>5530</v>
      </c>
      <c r="C55" s="154"/>
      <c r="D55" s="155" t="s">
        <v>106</v>
      </c>
      <c r="E55" s="156">
        <v>0</v>
      </c>
      <c r="F55" s="156">
        <v>0</v>
      </c>
      <c r="G55" s="157">
        <v>0</v>
      </c>
      <c r="I55" s="159">
        <v>0</v>
      </c>
      <c r="J55" s="159">
        <v>0</v>
      </c>
      <c r="K55" s="62">
        <v>0</v>
      </c>
      <c r="M55" s="160">
        <v>0</v>
      </c>
      <c r="N55" s="160">
        <v>0</v>
      </c>
      <c r="O55" s="200">
        <v>0</v>
      </c>
      <c r="Q55" s="200">
        <v>0</v>
      </c>
      <c r="R55" s="160">
        <v>0</v>
      </c>
      <c r="S55" s="200">
        <v>0</v>
      </c>
      <c r="U55" s="160">
        <v>0</v>
      </c>
      <c r="V55" s="160">
        <v>0</v>
      </c>
      <c r="W55" s="200">
        <v>0</v>
      </c>
      <c r="Y55" s="160">
        <v>0</v>
      </c>
      <c r="Z55" s="158">
        <v>0</v>
      </c>
      <c r="AA55" s="158">
        <v>0</v>
      </c>
      <c r="AC55" s="161">
        <v>0</v>
      </c>
      <c r="AD55" s="161">
        <v>0</v>
      </c>
      <c r="AE55" s="161">
        <v>0</v>
      </c>
      <c r="AF55" s="132"/>
      <c r="AG55" s="161">
        <v>0</v>
      </c>
      <c r="AH55" s="161">
        <v>0</v>
      </c>
      <c r="AI55" s="161">
        <v>0</v>
      </c>
      <c r="AJ55" s="132"/>
      <c r="AK55" s="161">
        <v>0</v>
      </c>
      <c r="AL55" s="161">
        <v>0</v>
      </c>
      <c r="AM55" s="161">
        <v>0</v>
      </c>
      <c r="AN55" s="132"/>
      <c r="AO55" s="161">
        <v>0</v>
      </c>
      <c r="AP55" s="161">
        <v>0</v>
      </c>
      <c r="AQ55" s="161">
        <v>0</v>
      </c>
      <c r="AR55" s="132"/>
      <c r="AS55" s="161">
        <v>0</v>
      </c>
      <c r="AT55" s="161">
        <v>0</v>
      </c>
      <c r="AU55" s="161">
        <v>0</v>
      </c>
    </row>
    <row r="56" spans="2:48" x14ac:dyDescent="0.25">
      <c r="B56" s="139">
        <v>5540</v>
      </c>
      <c r="C56" s="154"/>
      <c r="D56" s="155" t="s">
        <v>175</v>
      </c>
      <c r="E56" s="156">
        <v>0</v>
      </c>
      <c r="F56" s="156">
        <v>0</v>
      </c>
      <c r="G56" s="157">
        <v>0</v>
      </c>
      <c r="I56" s="159">
        <v>0</v>
      </c>
      <c r="J56" s="159">
        <v>0</v>
      </c>
      <c r="K56" s="62">
        <v>0</v>
      </c>
      <c r="M56" s="160">
        <v>0</v>
      </c>
      <c r="N56" s="160">
        <v>0</v>
      </c>
      <c r="O56" s="200">
        <v>0</v>
      </c>
      <c r="Q56" s="160">
        <v>0</v>
      </c>
      <c r="R56" s="160">
        <v>0</v>
      </c>
      <c r="S56" s="200">
        <v>0</v>
      </c>
      <c r="U56" s="160">
        <v>0</v>
      </c>
      <c r="V56" s="160">
        <v>0</v>
      </c>
      <c r="W56" s="200">
        <v>0</v>
      </c>
      <c r="Y56" s="160">
        <v>0</v>
      </c>
      <c r="Z56" s="158">
        <v>0</v>
      </c>
      <c r="AA56" s="158">
        <v>0</v>
      </c>
      <c r="AC56" s="161">
        <v>0</v>
      </c>
      <c r="AD56" s="161">
        <v>0</v>
      </c>
      <c r="AE56" s="161">
        <v>0</v>
      </c>
      <c r="AF56" s="132"/>
      <c r="AG56" s="161">
        <v>0</v>
      </c>
      <c r="AH56" s="161">
        <v>0</v>
      </c>
      <c r="AI56" s="161">
        <v>0</v>
      </c>
      <c r="AJ56" s="132"/>
      <c r="AK56" s="161">
        <v>0</v>
      </c>
      <c r="AL56" s="161">
        <v>0</v>
      </c>
      <c r="AM56" s="161">
        <v>0</v>
      </c>
      <c r="AN56" s="132"/>
      <c r="AO56" s="161">
        <v>0</v>
      </c>
      <c r="AP56" s="161">
        <v>0</v>
      </c>
      <c r="AQ56" s="161">
        <v>0</v>
      </c>
      <c r="AR56" s="132"/>
      <c r="AS56" s="161">
        <v>0</v>
      </c>
      <c r="AT56" s="161">
        <v>0</v>
      </c>
      <c r="AU56" s="161">
        <v>0</v>
      </c>
    </row>
    <row r="57" spans="2:48" x14ac:dyDescent="0.25">
      <c r="B57" s="139">
        <v>5550</v>
      </c>
      <c r="C57" s="154"/>
      <c r="D57" s="155" t="s">
        <v>108</v>
      </c>
      <c r="E57" s="156">
        <v>0</v>
      </c>
      <c r="F57" s="156">
        <v>0</v>
      </c>
      <c r="G57" s="157">
        <v>0</v>
      </c>
      <c r="I57" s="159">
        <v>0</v>
      </c>
      <c r="J57" s="159">
        <v>0</v>
      </c>
      <c r="K57" s="62">
        <v>0</v>
      </c>
      <c r="M57" s="160">
        <v>0</v>
      </c>
      <c r="N57" s="160">
        <v>0</v>
      </c>
      <c r="O57" s="200">
        <v>0</v>
      </c>
      <c r="Q57" s="160">
        <v>0</v>
      </c>
      <c r="R57" s="160">
        <v>0</v>
      </c>
      <c r="S57" s="200">
        <v>0</v>
      </c>
      <c r="U57" s="160">
        <v>0</v>
      </c>
      <c r="V57" s="160">
        <v>0</v>
      </c>
      <c r="W57" s="200">
        <v>0</v>
      </c>
      <c r="Y57" s="160">
        <v>0</v>
      </c>
      <c r="Z57" s="158">
        <v>0</v>
      </c>
      <c r="AA57" s="158">
        <v>0</v>
      </c>
      <c r="AC57" s="161">
        <v>0</v>
      </c>
      <c r="AD57" s="161">
        <v>0</v>
      </c>
      <c r="AE57" s="161">
        <v>0</v>
      </c>
      <c r="AF57" s="132"/>
      <c r="AG57" s="161">
        <v>0</v>
      </c>
      <c r="AH57" s="161">
        <v>0</v>
      </c>
      <c r="AI57" s="161">
        <v>0</v>
      </c>
      <c r="AJ57" s="132"/>
      <c r="AK57" s="161">
        <v>0</v>
      </c>
      <c r="AL57" s="161">
        <v>0</v>
      </c>
      <c r="AM57" s="161">
        <v>0</v>
      </c>
      <c r="AN57" s="132"/>
      <c r="AO57" s="161">
        <v>0</v>
      </c>
      <c r="AP57" s="161">
        <v>0</v>
      </c>
      <c r="AQ57" s="161">
        <v>0</v>
      </c>
      <c r="AR57" s="132"/>
      <c r="AS57" s="161">
        <v>0</v>
      </c>
      <c r="AT57" s="161">
        <v>0</v>
      </c>
      <c r="AU57" s="161">
        <v>0</v>
      </c>
    </row>
    <row r="58" spans="2:48" x14ac:dyDescent="0.25">
      <c r="B58" s="139">
        <v>5590</v>
      </c>
      <c r="C58" s="154"/>
      <c r="D58" s="155" t="s">
        <v>109</v>
      </c>
      <c r="E58" s="156">
        <v>0</v>
      </c>
      <c r="F58" s="156">
        <v>0</v>
      </c>
      <c r="G58" s="157">
        <v>0</v>
      </c>
      <c r="I58" s="159">
        <v>9.58</v>
      </c>
      <c r="J58" s="159">
        <v>29.08</v>
      </c>
      <c r="K58" s="62">
        <v>117.13</v>
      </c>
      <c r="M58" s="160">
        <v>0</v>
      </c>
      <c r="N58" s="160">
        <v>0</v>
      </c>
      <c r="O58" s="200">
        <v>0</v>
      </c>
      <c r="Q58" s="160">
        <v>0</v>
      </c>
      <c r="R58" s="160">
        <v>0</v>
      </c>
      <c r="S58" s="200">
        <v>0</v>
      </c>
      <c r="U58" s="160">
        <v>0</v>
      </c>
      <c r="V58" s="160">
        <v>0</v>
      </c>
      <c r="W58" s="200">
        <v>0</v>
      </c>
      <c r="Y58" s="160">
        <v>0</v>
      </c>
      <c r="Z58" s="158">
        <v>0</v>
      </c>
      <c r="AA58" s="158">
        <v>0</v>
      </c>
      <c r="AC58" s="161">
        <v>0</v>
      </c>
      <c r="AD58" s="161">
        <v>0</v>
      </c>
      <c r="AE58" s="161">
        <v>0</v>
      </c>
      <c r="AF58" s="132"/>
      <c r="AG58" s="161">
        <v>0</v>
      </c>
      <c r="AH58" s="161">
        <v>0</v>
      </c>
      <c r="AI58" s="161">
        <v>0</v>
      </c>
      <c r="AJ58" s="132"/>
      <c r="AK58" s="161">
        <v>0</v>
      </c>
      <c r="AL58" s="161">
        <v>0</v>
      </c>
      <c r="AM58" s="161">
        <v>0</v>
      </c>
      <c r="AN58" s="132"/>
      <c r="AO58" s="161">
        <v>0</v>
      </c>
      <c r="AP58" s="161">
        <v>0</v>
      </c>
      <c r="AQ58" s="161">
        <v>0</v>
      </c>
      <c r="AR58" s="132"/>
      <c r="AS58" s="161">
        <v>0</v>
      </c>
      <c r="AT58" s="161">
        <v>0</v>
      </c>
      <c r="AU58" s="161">
        <v>0</v>
      </c>
    </row>
    <row r="59" spans="2:48" x14ac:dyDescent="0.25">
      <c r="B59" s="139">
        <v>5600</v>
      </c>
      <c r="C59" s="145" t="s">
        <v>110</v>
      </c>
      <c r="D59" s="141"/>
      <c r="E59" s="147">
        <v>0</v>
      </c>
      <c r="F59" s="147">
        <v>0</v>
      </c>
      <c r="G59" s="148">
        <v>0</v>
      </c>
      <c r="I59" s="150">
        <v>0</v>
      </c>
      <c r="J59" s="150">
        <v>2897503.95</v>
      </c>
      <c r="K59" s="151">
        <v>20484061.059999999</v>
      </c>
      <c r="M59" s="152">
        <f t="shared" ref="M59:O59" si="37">SUM(M60)</f>
        <v>0</v>
      </c>
      <c r="N59" s="152">
        <f t="shared" si="37"/>
        <v>0</v>
      </c>
      <c r="O59" s="204">
        <f t="shared" si="37"/>
        <v>0</v>
      </c>
      <c r="Q59" s="152">
        <f t="shared" ref="Q59:S59" si="38">SUM(Q60)</f>
        <v>0</v>
      </c>
      <c r="R59" s="152">
        <f t="shared" si="38"/>
        <v>0</v>
      </c>
      <c r="S59" s="204">
        <f t="shared" si="38"/>
        <v>0</v>
      </c>
      <c r="U59" s="152">
        <f t="shared" ref="U59:W59" si="39">SUM(U60)</f>
        <v>0</v>
      </c>
      <c r="V59" s="152">
        <f t="shared" si="39"/>
        <v>0</v>
      </c>
      <c r="W59" s="204">
        <f t="shared" si="39"/>
        <v>0</v>
      </c>
      <c r="Y59" s="152">
        <f t="shared" ref="Y59:AA59" si="40">SUM(Y60)</f>
        <v>0</v>
      </c>
      <c r="Z59" s="149">
        <f t="shared" si="40"/>
        <v>0</v>
      </c>
      <c r="AA59" s="149">
        <f t="shared" si="40"/>
        <v>0</v>
      </c>
      <c r="AC59" s="153">
        <f>SUM(AC60)</f>
        <v>0</v>
      </c>
      <c r="AD59" s="153">
        <f>SUM(AD60)</f>
        <v>0</v>
      </c>
      <c r="AE59" s="153">
        <f>SUM(AE60)</f>
        <v>0</v>
      </c>
      <c r="AF59" s="132"/>
      <c r="AG59" s="153">
        <f>SUM(AG60)</f>
        <v>0</v>
      </c>
      <c r="AH59" s="153">
        <f>SUM(AH60)</f>
        <v>0</v>
      </c>
      <c r="AI59" s="153">
        <f>SUM(AI60)</f>
        <v>0</v>
      </c>
      <c r="AJ59" s="132"/>
      <c r="AK59" s="153">
        <f>SUM(AK60)</f>
        <v>0</v>
      </c>
      <c r="AL59" s="153">
        <f>SUM(AL60)</f>
        <v>0</v>
      </c>
      <c r="AM59" s="153">
        <f>SUM(AM60)</f>
        <v>0</v>
      </c>
      <c r="AN59" s="132"/>
      <c r="AO59" s="153">
        <f>SUM(AO60)</f>
        <v>0</v>
      </c>
      <c r="AP59" s="153">
        <f>SUM(AP60)</f>
        <v>0</v>
      </c>
      <c r="AQ59" s="153">
        <f>SUM(AQ60)</f>
        <v>0</v>
      </c>
      <c r="AR59" s="132"/>
      <c r="AS59" s="153">
        <f>SUM(AS60)</f>
        <v>0</v>
      </c>
      <c r="AT59" s="153">
        <f>SUM(AT60)</f>
        <v>0</v>
      </c>
      <c r="AU59" s="153">
        <f>SUM(AU60)</f>
        <v>0</v>
      </c>
    </row>
    <row r="60" spans="2:48" x14ac:dyDescent="0.25">
      <c r="B60" s="139">
        <v>5610</v>
      </c>
      <c r="C60" s="154"/>
      <c r="D60" s="155" t="s">
        <v>111</v>
      </c>
      <c r="E60" s="156">
        <v>0</v>
      </c>
      <c r="F60" s="156">
        <v>0</v>
      </c>
      <c r="G60" s="157">
        <v>0</v>
      </c>
      <c r="I60" s="159">
        <v>0</v>
      </c>
      <c r="J60" s="159">
        <v>2897503.95</v>
      </c>
      <c r="K60" s="62">
        <v>20484061.059999999</v>
      </c>
      <c r="M60" s="160">
        <v>0</v>
      </c>
      <c r="N60" s="160">
        <v>0</v>
      </c>
      <c r="O60" s="200">
        <v>0</v>
      </c>
      <c r="Q60" s="160">
        <v>0</v>
      </c>
      <c r="R60" s="160">
        <v>0</v>
      </c>
      <c r="S60" s="200">
        <v>0</v>
      </c>
      <c r="U60" s="160">
        <v>0</v>
      </c>
      <c r="V60" s="160">
        <v>0</v>
      </c>
      <c r="W60" s="200">
        <v>0</v>
      </c>
      <c r="Y60" s="160">
        <v>0</v>
      </c>
      <c r="Z60" s="158">
        <v>0</v>
      </c>
      <c r="AA60" s="158">
        <v>0</v>
      </c>
      <c r="AC60" s="161">
        <v>0</v>
      </c>
      <c r="AD60" s="161">
        <v>0</v>
      </c>
      <c r="AE60" s="161">
        <v>0</v>
      </c>
      <c r="AF60" s="132"/>
      <c r="AG60" s="161">
        <v>0</v>
      </c>
      <c r="AH60" s="161">
        <v>0</v>
      </c>
      <c r="AI60" s="161">
        <v>0</v>
      </c>
      <c r="AJ60" s="132"/>
      <c r="AK60" s="161">
        <v>0</v>
      </c>
      <c r="AL60" s="161">
        <v>0</v>
      </c>
      <c r="AM60" s="161">
        <v>0</v>
      </c>
      <c r="AN60" s="132"/>
      <c r="AO60" s="161">
        <v>0</v>
      </c>
      <c r="AP60" s="161">
        <v>0</v>
      </c>
      <c r="AQ60" s="161">
        <v>0</v>
      </c>
      <c r="AR60" s="132"/>
      <c r="AS60" s="161">
        <v>0</v>
      </c>
      <c r="AT60" s="161">
        <v>0</v>
      </c>
      <c r="AU60" s="161">
        <v>0</v>
      </c>
    </row>
    <row r="61" spans="2:48" x14ac:dyDescent="0.25">
      <c r="B61" s="139"/>
      <c r="C61" s="174"/>
      <c r="D61" s="175"/>
      <c r="E61" s="163"/>
      <c r="F61" s="163"/>
      <c r="G61" s="164"/>
      <c r="I61" s="159"/>
      <c r="J61" s="159"/>
      <c r="K61" s="62"/>
      <c r="M61" s="177"/>
      <c r="N61" s="177"/>
      <c r="O61" s="203"/>
      <c r="Q61" s="177"/>
      <c r="R61" s="177"/>
      <c r="S61" s="203"/>
      <c r="U61" s="177"/>
      <c r="V61" s="177"/>
      <c r="W61" s="203"/>
      <c r="Y61" s="177"/>
      <c r="Z61" s="176"/>
      <c r="AA61" s="176"/>
      <c r="AC61" s="178"/>
      <c r="AD61" s="178"/>
      <c r="AE61" s="178"/>
      <c r="AF61" s="132"/>
      <c r="AG61" s="178"/>
      <c r="AH61" s="178"/>
      <c r="AI61" s="178"/>
      <c r="AJ61" s="132"/>
      <c r="AK61" s="178"/>
      <c r="AL61" s="178"/>
      <c r="AM61" s="178"/>
      <c r="AN61" s="132"/>
      <c r="AO61" s="178"/>
      <c r="AP61" s="178"/>
      <c r="AQ61" s="178"/>
      <c r="AR61" s="132"/>
      <c r="AS61" s="178"/>
      <c r="AT61" s="178"/>
      <c r="AU61" s="178"/>
    </row>
    <row r="62" spans="2:48" x14ac:dyDescent="0.25">
      <c r="B62" s="139">
        <v>5000</v>
      </c>
      <c r="C62" s="165" t="s">
        <v>112</v>
      </c>
      <c r="D62" s="166"/>
      <c r="E62" s="147">
        <v>625999683.74000001</v>
      </c>
      <c r="F62" s="147">
        <v>690282964.80999994</v>
      </c>
      <c r="G62" s="167">
        <v>689025639.35000002</v>
      </c>
      <c r="I62" s="150">
        <v>184383356.86000001</v>
      </c>
      <c r="J62" s="150">
        <v>183503610.53999999</v>
      </c>
      <c r="K62" s="22">
        <v>204659887.47</v>
      </c>
      <c r="M62" s="180">
        <f t="shared" ref="M62" si="41">+M28+M32+M42+M46+M52+M59</f>
        <v>41101811.68</v>
      </c>
      <c r="N62" s="180">
        <f t="shared" ref="N62:O62" si="42">+N28+N32+N42+N46+N52+N59</f>
        <v>39207969.889999993</v>
      </c>
      <c r="O62" s="377">
        <f t="shared" si="42"/>
        <v>27971259.379999999</v>
      </c>
      <c r="Q62" s="180">
        <f t="shared" ref="Q62" si="43">+Q28+Q32+Q42+Q46+Q52+Q59</f>
        <v>2655074.64</v>
      </c>
      <c r="R62" s="180">
        <f t="shared" ref="R62:S62" si="44">+R28+R32+R42+R46+R52+R59</f>
        <v>1865051.13</v>
      </c>
      <c r="S62" s="377">
        <f t="shared" si="44"/>
        <v>1960436.1300000001</v>
      </c>
      <c r="U62" s="180">
        <f t="shared" ref="U62" si="45">+U28+U32+U42+U46+U52+U59</f>
        <v>5198587.21</v>
      </c>
      <c r="V62" s="180">
        <f t="shared" ref="V62:W62" si="46">+V28+V32+V42+V46+V52+V59</f>
        <v>3271427.2199999997</v>
      </c>
      <c r="W62" s="377">
        <f t="shared" si="46"/>
        <v>1262694.9099999999</v>
      </c>
      <c r="Y62" s="180">
        <f t="shared" ref="Y62:AA62" si="47">+Y28+Y32+Y42+Y46+Y52+Y59</f>
        <v>0</v>
      </c>
      <c r="Z62" s="179">
        <f t="shared" si="47"/>
        <v>0</v>
      </c>
      <c r="AA62" s="179">
        <f t="shared" si="47"/>
        <v>0</v>
      </c>
      <c r="AC62" s="181">
        <f>+AC28+AC32+AC42+AC46+AC52+AC59</f>
        <v>0</v>
      </c>
      <c r="AD62" s="181">
        <f>+AD28+AD32+AD42+AD46+AD52+AD59</f>
        <v>0</v>
      </c>
      <c r="AE62" s="181">
        <f>+AE28+AE32+AE42+AE46+AE52+AE59</f>
        <v>0</v>
      </c>
      <c r="AF62" s="132"/>
      <c r="AG62" s="181">
        <f>+AG28+AG32+AG42+AG46+AG52+AG59</f>
        <v>0</v>
      </c>
      <c r="AH62" s="181">
        <f>+AH28+AH32+AH42+AH46+AH52+AH59</f>
        <v>0</v>
      </c>
      <c r="AI62" s="181">
        <f>+AI28+AI32+AI42+AI46+AI52+AI59</f>
        <v>0</v>
      </c>
      <c r="AJ62" s="132"/>
      <c r="AK62" s="181">
        <f>+AK28+AK32+AK42+AK46+AK52+AK59</f>
        <v>0</v>
      </c>
      <c r="AL62" s="181">
        <f>+AL28+AL32+AL42+AL46+AL52+AL59</f>
        <v>0</v>
      </c>
      <c r="AM62" s="181">
        <f>+AM28+AM32+AM42+AM46+AM52+AM59</f>
        <v>0</v>
      </c>
      <c r="AN62" s="132"/>
      <c r="AO62" s="181">
        <f>+AO28+AO32+AO42+AO46+AO52+AO59</f>
        <v>0</v>
      </c>
      <c r="AP62" s="181">
        <f>+AP28+AP32+AP42+AP46+AP52+AP59</f>
        <v>0</v>
      </c>
      <c r="AQ62" s="181">
        <f>+AQ28+AQ32+AQ42+AQ46+AQ52+AQ59</f>
        <v>0</v>
      </c>
      <c r="AR62" s="132"/>
      <c r="AS62" s="181">
        <f>+AS28+AS32+AS42+AS46+AS52+AS59</f>
        <v>0</v>
      </c>
      <c r="AT62" s="181">
        <f>+AT28+AT32+AT42+AT46+AT52+AT59</f>
        <v>0</v>
      </c>
      <c r="AU62" s="181">
        <f>+AU28+AU32+AU42+AU46+AU52+AU59</f>
        <v>0</v>
      </c>
      <c r="AV62" s="43">
        <f>SUM(E62+I62+M62+Q62+U62+Y62)</f>
        <v>859338514.13</v>
      </c>
    </row>
    <row r="63" spans="2:48" x14ac:dyDescent="0.25">
      <c r="B63" s="139"/>
      <c r="C63" s="174"/>
      <c r="D63" s="166"/>
      <c r="E63" s="147"/>
      <c r="F63" s="147"/>
      <c r="G63" s="167"/>
      <c r="I63" s="150"/>
      <c r="J63" s="150"/>
      <c r="K63" s="22"/>
      <c r="M63" s="177"/>
      <c r="N63" s="177"/>
      <c r="O63" s="203"/>
      <c r="Q63" s="177"/>
      <c r="R63" s="177"/>
      <c r="S63" s="203"/>
      <c r="U63" s="177"/>
      <c r="V63" s="177"/>
      <c r="W63" s="203"/>
      <c r="Y63" s="177"/>
      <c r="Z63" s="176"/>
      <c r="AA63" s="176"/>
      <c r="AC63" s="178"/>
      <c r="AD63" s="178"/>
      <c r="AE63" s="178"/>
      <c r="AF63" s="132"/>
      <c r="AG63" s="178"/>
      <c r="AH63" s="178"/>
      <c r="AI63" s="178"/>
      <c r="AJ63" s="132"/>
      <c r="AK63" s="178"/>
      <c r="AL63" s="178"/>
      <c r="AM63" s="178"/>
      <c r="AN63" s="132"/>
      <c r="AO63" s="178"/>
      <c r="AP63" s="178"/>
      <c r="AQ63" s="178"/>
      <c r="AR63" s="132"/>
      <c r="AS63" s="178"/>
      <c r="AT63" s="178"/>
      <c r="AU63" s="178"/>
    </row>
    <row r="64" spans="2:48" x14ac:dyDescent="0.25">
      <c r="B64" s="139">
        <v>3210</v>
      </c>
      <c r="C64" s="140" t="s">
        <v>113</v>
      </c>
      <c r="D64" s="141"/>
      <c r="E64" s="147">
        <v>220821168.18000001</v>
      </c>
      <c r="F64" s="147">
        <v>188173879.88999999</v>
      </c>
      <c r="G64" s="148">
        <v>255428335.35000002</v>
      </c>
      <c r="I64" s="350">
        <v>51970710.32</v>
      </c>
      <c r="J64" s="150">
        <v>31632268.82</v>
      </c>
      <c r="K64" s="151">
        <v>-10242505.6</v>
      </c>
      <c r="M64" s="152">
        <f t="shared" ref="M64" si="48">+M25-M62</f>
        <v>-2465169.9699999914</v>
      </c>
      <c r="N64" s="152">
        <f t="shared" ref="N64:O64" si="49">+N25-N62</f>
        <v>7490471.8300000057</v>
      </c>
      <c r="O64" s="204">
        <f t="shared" si="49"/>
        <v>606218.80999999866</v>
      </c>
      <c r="Q64" s="152">
        <f t="shared" ref="Q64" si="50">+Q25-Q62</f>
        <v>1844925.3599999999</v>
      </c>
      <c r="R64" s="152">
        <f t="shared" ref="R64:S64" si="51">+R25-R62</f>
        <v>191788.87000000011</v>
      </c>
      <c r="S64" s="204">
        <f t="shared" si="51"/>
        <v>239563.86999999988</v>
      </c>
      <c r="U64" s="152">
        <f t="shared" ref="U64" si="52">+U25-U62</f>
        <v>78199.769999999553</v>
      </c>
      <c r="V64" s="152">
        <f t="shared" ref="V64:W64" si="53">+V25-V62</f>
        <v>552955.39000000013</v>
      </c>
      <c r="W64" s="204">
        <f t="shared" si="53"/>
        <v>194236.52000000025</v>
      </c>
      <c r="Y64" s="152">
        <f t="shared" ref="Y64:AA64" si="54">+Y25-Y62</f>
        <v>0</v>
      </c>
      <c r="Z64" s="149">
        <f t="shared" si="54"/>
        <v>0</v>
      </c>
      <c r="AA64" s="149">
        <f t="shared" si="54"/>
        <v>0</v>
      </c>
      <c r="AC64" s="153">
        <f>+AC25-AC62</f>
        <v>0</v>
      </c>
      <c r="AD64" s="153">
        <f>+AD25-AD62</f>
        <v>0</v>
      </c>
      <c r="AE64" s="153">
        <f>+AE25-AE62</f>
        <v>0</v>
      </c>
      <c r="AF64" s="132"/>
      <c r="AG64" s="153">
        <f>+AG25-AG62</f>
        <v>0</v>
      </c>
      <c r="AH64" s="153">
        <f>+AH25-AH62</f>
        <v>0</v>
      </c>
      <c r="AI64" s="153">
        <f>+AI25-AI62</f>
        <v>0</v>
      </c>
      <c r="AJ64" s="132"/>
      <c r="AK64" s="153">
        <f>+AK25-AK62</f>
        <v>0</v>
      </c>
      <c r="AL64" s="153">
        <f>+AL25-AL62</f>
        <v>0</v>
      </c>
      <c r="AM64" s="153">
        <f>+AM25-AM62</f>
        <v>0</v>
      </c>
      <c r="AN64" s="132"/>
      <c r="AO64" s="153">
        <f>+AO25-AO62</f>
        <v>0</v>
      </c>
      <c r="AP64" s="153">
        <f>+AP25-AP62</f>
        <v>0</v>
      </c>
      <c r="AQ64" s="153">
        <f>+AQ25-AQ62</f>
        <v>0</v>
      </c>
      <c r="AR64" s="132"/>
      <c r="AS64" s="153">
        <f>+AS25-AS62</f>
        <v>0</v>
      </c>
      <c r="AT64" s="153">
        <f>+AT25-AT62</f>
        <v>0</v>
      </c>
      <c r="AU64" s="153">
        <f>+AU25-AU62</f>
        <v>0</v>
      </c>
    </row>
    <row r="65" spans="2:47" x14ac:dyDescent="0.25">
      <c r="B65" s="139"/>
      <c r="C65" s="140"/>
      <c r="D65" s="141"/>
      <c r="E65" s="141"/>
      <c r="F65" s="141"/>
      <c r="G65" s="158"/>
      <c r="I65" s="350"/>
      <c r="J65" s="160"/>
      <c r="K65" s="158"/>
      <c r="M65" s="160"/>
      <c r="N65" s="160"/>
      <c r="O65" s="200"/>
      <c r="Q65" s="160"/>
      <c r="R65" s="160"/>
      <c r="S65" s="200"/>
      <c r="U65" s="160"/>
      <c r="V65" s="160"/>
      <c r="W65" s="200"/>
      <c r="Y65" s="160"/>
      <c r="Z65" s="158"/>
      <c r="AA65" s="158"/>
      <c r="AC65" s="161"/>
      <c r="AD65" s="161"/>
      <c r="AE65" s="161"/>
      <c r="AF65" s="132"/>
      <c r="AG65" s="161"/>
      <c r="AH65" s="161"/>
      <c r="AI65" s="161"/>
      <c r="AJ65" s="132"/>
      <c r="AK65" s="161"/>
      <c r="AL65" s="161"/>
      <c r="AM65" s="161"/>
      <c r="AN65" s="132"/>
      <c r="AO65" s="161"/>
      <c r="AP65" s="161"/>
      <c r="AQ65" s="161"/>
      <c r="AR65" s="132"/>
      <c r="AS65" s="161"/>
      <c r="AT65" s="161"/>
      <c r="AU65" s="161"/>
    </row>
    <row r="66" spans="2:47" x14ac:dyDescent="0.25">
      <c r="B66" s="182"/>
      <c r="C66" s="183"/>
      <c r="D66" s="184"/>
      <c r="E66" s="338"/>
      <c r="F66" s="338"/>
      <c r="G66" s="186"/>
      <c r="I66" s="185"/>
      <c r="J66" s="185"/>
      <c r="K66" s="186"/>
      <c r="M66" s="185"/>
      <c r="N66" s="185"/>
      <c r="O66" s="379"/>
      <c r="Q66" s="185"/>
      <c r="R66" s="185"/>
      <c r="S66" s="379"/>
      <c r="U66" s="185"/>
      <c r="V66" s="185"/>
      <c r="W66" s="379"/>
      <c r="Y66" s="185"/>
      <c r="Z66" s="186"/>
      <c r="AA66" s="186"/>
      <c r="AC66" s="161"/>
      <c r="AD66" s="161"/>
      <c r="AE66" s="161"/>
      <c r="AF66" s="132"/>
      <c r="AG66" s="161"/>
      <c r="AH66" s="161"/>
      <c r="AI66" s="161"/>
      <c r="AJ66" s="132"/>
      <c r="AK66" s="161"/>
      <c r="AL66" s="161"/>
      <c r="AM66" s="161"/>
      <c r="AN66" s="132"/>
      <c r="AO66" s="161"/>
      <c r="AP66" s="161"/>
      <c r="AQ66" s="161"/>
      <c r="AR66" s="132"/>
      <c r="AS66" s="161"/>
      <c r="AT66" s="161"/>
      <c r="AU66" s="161"/>
    </row>
    <row r="67" spans="2:47" x14ac:dyDescent="0.25"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</row>
    <row r="68" spans="2:47" x14ac:dyDescent="0.25">
      <c r="B68" s="397" t="str">
        <f>+B2</f>
        <v>3.1.1.2.0 MUNICIPIO DE SALAMANCA GUANAJUATO</v>
      </c>
      <c r="C68" s="398"/>
      <c r="D68" s="398"/>
      <c r="E68" s="398"/>
      <c r="F68" s="398"/>
      <c r="G68" s="399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</row>
    <row r="69" spans="2:47" x14ac:dyDescent="0.25">
      <c r="B69" s="400" t="s">
        <v>176</v>
      </c>
      <c r="C69" s="401"/>
      <c r="D69" s="401"/>
      <c r="E69" s="401"/>
      <c r="F69" s="401"/>
      <c r="G69" s="40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</row>
    <row r="70" spans="2:47" x14ac:dyDescent="0.25">
      <c r="B70" s="403" t="s">
        <v>178</v>
      </c>
      <c r="C70" s="401"/>
      <c r="D70" s="401"/>
      <c r="E70" s="401"/>
      <c r="F70" s="401"/>
      <c r="G70" s="404"/>
      <c r="I70" s="405" t="str">
        <f t="shared" ref="I70" si="55">+I4</f>
        <v xml:space="preserve">CMAPAS </v>
      </c>
      <c r="J70" s="406"/>
      <c r="K70" s="407"/>
      <c r="M70" s="405" t="str">
        <f t="shared" ref="M70" si="56">+M4</f>
        <v>DIF</v>
      </c>
      <c r="N70" s="406"/>
      <c r="O70" s="407"/>
      <c r="Q70" s="405" t="str">
        <f t="shared" ref="Q70" si="57">+Q4</f>
        <v xml:space="preserve">                              INSTITUTO DE LA MUJER </v>
      </c>
      <c r="R70" s="406"/>
      <c r="S70" s="407"/>
      <c r="U70" s="405" t="str">
        <f t="shared" ref="U70" si="58">+U4</f>
        <v xml:space="preserve">                                  INSADIS </v>
      </c>
      <c r="V70" s="406"/>
      <c r="W70" s="407"/>
      <c r="Y70" s="405" t="str">
        <f t="shared" ref="Y70" si="59">+Y4</f>
        <v xml:space="preserve">        SAPASVA </v>
      </c>
      <c r="Z70" s="406"/>
      <c r="AA70" s="407"/>
      <c r="AC70" s="396" t="str">
        <f>+AC4</f>
        <v>Descentralizado 6</v>
      </c>
      <c r="AD70" s="396"/>
      <c r="AE70" s="396"/>
      <c r="AF70" s="132"/>
      <c r="AG70" s="396" t="str">
        <f>+AG4</f>
        <v>Descentralizado 7</v>
      </c>
      <c r="AH70" s="396"/>
      <c r="AI70" s="396"/>
      <c r="AJ70" s="132"/>
      <c r="AK70" s="396" t="str">
        <f>+AK4</f>
        <v>Descentralizado 8</v>
      </c>
      <c r="AL70" s="396"/>
      <c r="AM70" s="396"/>
      <c r="AN70" s="132"/>
      <c r="AO70" s="396" t="str">
        <f>+AO4</f>
        <v>Descentralizado 9</v>
      </c>
      <c r="AP70" s="396"/>
      <c r="AQ70" s="396"/>
      <c r="AR70" s="132"/>
      <c r="AS70" s="396" t="str">
        <f>+AS4</f>
        <v>Descentralizado 10</v>
      </c>
      <c r="AT70" s="396"/>
      <c r="AU70" s="396"/>
    </row>
    <row r="71" spans="2:47" x14ac:dyDescent="0.25">
      <c r="B71" s="133"/>
      <c r="C71" s="134"/>
      <c r="D71" s="135"/>
      <c r="E71" s="136">
        <v>2020</v>
      </c>
      <c r="F71" s="136">
        <v>2019</v>
      </c>
      <c r="G71" s="188">
        <v>2018</v>
      </c>
      <c r="I71" s="136">
        <v>2020</v>
      </c>
      <c r="J71" s="136">
        <v>2019</v>
      </c>
      <c r="K71" s="188">
        <v>2018</v>
      </c>
      <c r="M71" s="136">
        <v>2020</v>
      </c>
      <c r="N71" s="136">
        <v>2019</v>
      </c>
      <c r="O71" s="188">
        <v>2018</v>
      </c>
      <c r="Q71" s="136">
        <v>2020</v>
      </c>
      <c r="R71" s="136">
        <v>2019</v>
      </c>
      <c r="S71" s="188">
        <v>2018</v>
      </c>
      <c r="U71" s="136">
        <v>2020</v>
      </c>
      <c r="V71" s="136">
        <v>2019</v>
      </c>
      <c r="W71" s="188">
        <v>2018</v>
      </c>
      <c r="Y71" s="136">
        <v>2020</v>
      </c>
      <c r="Z71" s="136">
        <v>2019</v>
      </c>
      <c r="AA71" s="137">
        <v>2018</v>
      </c>
      <c r="AC71" s="138">
        <v>2020</v>
      </c>
      <c r="AD71" s="138">
        <v>2018</v>
      </c>
      <c r="AE71" s="138">
        <v>2017</v>
      </c>
      <c r="AF71" s="132"/>
      <c r="AG71" s="138">
        <v>2020</v>
      </c>
      <c r="AH71" s="138">
        <v>2018</v>
      </c>
      <c r="AI71" s="138">
        <v>2017</v>
      </c>
      <c r="AJ71" s="132"/>
      <c r="AK71" s="138">
        <v>2020</v>
      </c>
      <c r="AL71" s="138">
        <v>2018</v>
      </c>
      <c r="AM71" s="138">
        <v>2017</v>
      </c>
      <c r="AN71" s="132"/>
      <c r="AO71" s="138">
        <v>2020</v>
      </c>
      <c r="AP71" s="138">
        <v>2018</v>
      </c>
      <c r="AQ71" s="138">
        <v>2017</v>
      </c>
      <c r="AR71" s="132"/>
      <c r="AS71" s="138">
        <v>2020</v>
      </c>
      <c r="AT71" s="138">
        <v>2018</v>
      </c>
      <c r="AU71" s="138">
        <v>2017</v>
      </c>
    </row>
    <row r="72" spans="2:47" x14ac:dyDescent="0.25">
      <c r="B72" s="139"/>
      <c r="C72" s="145" t="s">
        <v>1</v>
      </c>
      <c r="D72" s="189"/>
      <c r="E72" s="190"/>
      <c r="F72" s="190"/>
      <c r="G72" s="356"/>
      <c r="I72" s="190"/>
      <c r="J72" s="190"/>
      <c r="K72" s="356"/>
      <c r="M72" s="190"/>
      <c r="N72" s="190"/>
      <c r="O72" s="356"/>
      <c r="Q72" s="190"/>
      <c r="R72" s="190"/>
      <c r="S72" s="356"/>
      <c r="U72" s="190"/>
      <c r="V72" s="190"/>
      <c r="W72" s="356"/>
      <c r="Y72" s="190"/>
      <c r="Z72" s="191"/>
      <c r="AA72" s="192"/>
      <c r="AC72" s="138"/>
      <c r="AD72" s="138"/>
      <c r="AE72" s="132"/>
      <c r="AF72" s="132"/>
      <c r="AG72" s="138"/>
      <c r="AH72" s="138"/>
      <c r="AI72" s="132"/>
      <c r="AJ72" s="132"/>
      <c r="AK72" s="138"/>
      <c r="AL72" s="138"/>
      <c r="AM72" s="132"/>
      <c r="AN72" s="132"/>
      <c r="AO72" s="138"/>
      <c r="AP72" s="138"/>
      <c r="AQ72" s="132"/>
      <c r="AR72" s="132"/>
      <c r="AS72" s="138"/>
      <c r="AT72" s="138"/>
      <c r="AU72" s="132"/>
    </row>
    <row r="73" spans="2:47" x14ac:dyDescent="0.25">
      <c r="B73" s="139"/>
      <c r="C73" s="193"/>
      <c r="D73" s="194"/>
      <c r="E73" s="195"/>
      <c r="F73" s="195"/>
      <c r="G73" s="202"/>
      <c r="I73" s="195"/>
      <c r="J73" s="195"/>
      <c r="K73" s="202"/>
      <c r="M73" s="195"/>
      <c r="N73" s="195"/>
      <c r="O73" s="202"/>
      <c r="Q73" s="195"/>
      <c r="R73" s="195"/>
      <c r="S73" s="202"/>
      <c r="U73" s="195"/>
      <c r="V73" s="195"/>
      <c r="W73" s="202"/>
      <c r="Y73" s="195"/>
      <c r="Z73" s="196"/>
      <c r="AA73" s="192"/>
      <c r="AC73" s="197"/>
      <c r="AD73" s="197"/>
      <c r="AE73" s="132"/>
      <c r="AF73" s="132"/>
      <c r="AG73" s="197"/>
      <c r="AH73" s="197"/>
      <c r="AI73" s="132"/>
      <c r="AJ73" s="132"/>
      <c r="AK73" s="197"/>
      <c r="AL73" s="197"/>
      <c r="AM73" s="132"/>
      <c r="AN73" s="132"/>
      <c r="AO73" s="197"/>
      <c r="AP73" s="197"/>
      <c r="AQ73" s="132"/>
      <c r="AR73" s="132"/>
      <c r="AS73" s="197"/>
      <c r="AT73" s="197"/>
      <c r="AU73" s="132"/>
    </row>
    <row r="74" spans="2:47" x14ac:dyDescent="0.25">
      <c r="B74" s="139"/>
      <c r="C74" s="145" t="s">
        <v>3</v>
      </c>
      <c r="D74" s="198"/>
      <c r="E74" s="195"/>
      <c r="F74" s="195"/>
      <c r="G74" s="202"/>
      <c r="I74" s="195"/>
      <c r="J74" s="195"/>
      <c r="K74" s="202"/>
      <c r="M74" s="195"/>
      <c r="N74" s="195"/>
      <c r="O74" s="202"/>
      <c r="Q74" s="195"/>
      <c r="R74" s="195"/>
      <c r="S74" s="202"/>
      <c r="U74" s="195"/>
      <c r="V74" s="195"/>
      <c r="W74" s="202"/>
      <c r="Y74" s="195"/>
      <c r="Z74" s="196"/>
      <c r="AA74" s="192"/>
      <c r="AC74" s="197"/>
      <c r="AD74" s="197"/>
      <c r="AE74" s="132"/>
      <c r="AF74" s="132"/>
      <c r="AG74" s="197"/>
      <c r="AH74" s="197"/>
      <c r="AI74" s="132"/>
      <c r="AJ74" s="132"/>
      <c r="AK74" s="197"/>
      <c r="AL74" s="197"/>
      <c r="AM74" s="132"/>
      <c r="AN74" s="132"/>
      <c r="AO74" s="197"/>
      <c r="AP74" s="197"/>
      <c r="AQ74" s="132"/>
      <c r="AR74" s="132"/>
      <c r="AS74" s="197"/>
      <c r="AT74" s="197"/>
      <c r="AU74" s="132"/>
    </row>
    <row r="75" spans="2:47" x14ac:dyDescent="0.25">
      <c r="B75" s="139">
        <v>1110</v>
      </c>
      <c r="C75" s="193"/>
      <c r="D75" s="199" t="s">
        <v>5</v>
      </c>
      <c r="E75" s="352">
        <v>243306961.97</v>
      </c>
      <c r="F75" s="352">
        <v>166718862.69999999</v>
      </c>
      <c r="G75" s="352">
        <v>119924811.62</v>
      </c>
      <c r="H75" s="357"/>
      <c r="I75" s="359">
        <v>184701298.43000001</v>
      </c>
      <c r="J75" s="360">
        <v>160498641.38999999</v>
      </c>
      <c r="K75" s="364">
        <v>125231247.61</v>
      </c>
      <c r="L75" s="192"/>
      <c r="M75" s="16">
        <v>5702199.7800000003</v>
      </c>
      <c r="N75" s="160">
        <v>7750551.4900000002</v>
      </c>
      <c r="O75" s="200">
        <v>1420536.45</v>
      </c>
      <c r="Q75" s="376">
        <v>2155536.35</v>
      </c>
      <c r="R75" s="160">
        <v>639486.55000000005</v>
      </c>
      <c r="S75" s="200">
        <v>469412.79</v>
      </c>
      <c r="U75" s="160">
        <v>595439.98</v>
      </c>
      <c r="V75" s="160">
        <v>506485.61</v>
      </c>
      <c r="W75" s="200">
        <v>151880.67000000001</v>
      </c>
      <c r="Y75" s="160">
        <v>0</v>
      </c>
      <c r="Z75" s="158">
        <v>0</v>
      </c>
      <c r="AA75" s="200">
        <v>0</v>
      </c>
      <c r="AC75" s="161">
        <v>0</v>
      </c>
      <c r="AD75" s="161">
        <v>0</v>
      </c>
      <c r="AE75" s="161">
        <v>0</v>
      </c>
      <c r="AF75" s="132"/>
      <c r="AG75" s="161">
        <v>0</v>
      </c>
      <c r="AH75" s="161">
        <v>0</v>
      </c>
      <c r="AI75" s="161">
        <v>0</v>
      </c>
      <c r="AJ75" s="132"/>
      <c r="AK75" s="161">
        <v>0</v>
      </c>
      <c r="AL75" s="161">
        <v>0</v>
      </c>
      <c r="AM75" s="161">
        <v>0</v>
      </c>
      <c r="AN75" s="132"/>
      <c r="AO75" s="161">
        <v>0</v>
      </c>
      <c r="AP75" s="161">
        <v>0</v>
      </c>
      <c r="AQ75" s="161">
        <v>0</v>
      </c>
      <c r="AR75" s="132"/>
      <c r="AS75" s="161">
        <v>0</v>
      </c>
      <c r="AT75" s="161">
        <v>0</v>
      </c>
      <c r="AU75" s="161">
        <v>0</v>
      </c>
    </row>
    <row r="76" spans="2:47" x14ac:dyDescent="0.25">
      <c r="B76" s="139">
        <v>1120</v>
      </c>
      <c r="C76" s="193"/>
      <c r="D76" s="199" t="s">
        <v>7</v>
      </c>
      <c r="E76" s="352">
        <v>17982176.210000001</v>
      </c>
      <c r="F76" s="352">
        <v>14386092.779999999</v>
      </c>
      <c r="G76" s="352">
        <v>15606049.369999999</v>
      </c>
      <c r="H76" s="357"/>
      <c r="I76" s="359">
        <v>8379752.3899999997</v>
      </c>
      <c r="J76" s="360">
        <v>12737024.92</v>
      </c>
      <c r="K76" s="364">
        <v>12346261.17</v>
      </c>
      <c r="L76" s="192"/>
      <c r="M76" s="16">
        <v>504663.03999999998</v>
      </c>
      <c r="N76" s="160">
        <v>500179.99</v>
      </c>
      <c r="O76" s="200">
        <v>570859.11</v>
      </c>
      <c r="Q76" s="376">
        <v>33.090000000000003</v>
      </c>
      <c r="R76" s="160">
        <v>7139.71</v>
      </c>
      <c r="S76" s="200">
        <v>3042.8</v>
      </c>
      <c r="U76" s="160">
        <v>12160.45</v>
      </c>
      <c r="V76" s="160">
        <v>7375.36</v>
      </c>
      <c r="W76" s="200">
        <v>0</v>
      </c>
      <c r="Y76" s="160">
        <v>0</v>
      </c>
      <c r="Z76" s="158">
        <v>0</v>
      </c>
      <c r="AA76" s="200">
        <v>0</v>
      </c>
      <c r="AC76" s="161">
        <v>0</v>
      </c>
      <c r="AD76" s="161">
        <v>0</v>
      </c>
      <c r="AE76" s="161">
        <v>0</v>
      </c>
      <c r="AF76" s="132"/>
      <c r="AG76" s="161">
        <v>0</v>
      </c>
      <c r="AH76" s="161">
        <v>0</v>
      </c>
      <c r="AI76" s="161">
        <v>0</v>
      </c>
      <c r="AJ76" s="132"/>
      <c r="AK76" s="161">
        <v>0</v>
      </c>
      <c r="AL76" s="161">
        <v>0</v>
      </c>
      <c r="AM76" s="161">
        <v>0</v>
      </c>
      <c r="AN76" s="132"/>
      <c r="AO76" s="161">
        <v>0</v>
      </c>
      <c r="AP76" s="161">
        <v>0</v>
      </c>
      <c r="AQ76" s="161">
        <v>0</v>
      </c>
      <c r="AR76" s="132"/>
      <c r="AS76" s="161">
        <v>0</v>
      </c>
      <c r="AT76" s="161">
        <v>0</v>
      </c>
      <c r="AU76" s="161">
        <v>0</v>
      </c>
    </row>
    <row r="77" spans="2:47" x14ac:dyDescent="0.25">
      <c r="B77" s="139">
        <v>1130</v>
      </c>
      <c r="C77" s="193"/>
      <c r="D77" s="199" t="s">
        <v>9</v>
      </c>
      <c r="E77" s="352">
        <v>18492886.25</v>
      </c>
      <c r="F77" s="352">
        <v>21303303.899999999</v>
      </c>
      <c r="G77" s="352">
        <v>45266963.869999997</v>
      </c>
      <c r="H77" s="357"/>
      <c r="I77" s="359">
        <v>2114895.2200000002</v>
      </c>
      <c r="J77" s="360">
        <v>8767071.6899999995</v>
      </c>
      <c r="K77" s="364">
        <v>6056989.3099999996</v>
      </c>
      <c r="L77" s="192"/>
      <c r="M77" s="16">
        <v>21582.71</v>
      </c>
      <c r="N77" s="160">
        <v>21582.71</v>
      </c>
      <c r="O77" s="200">
        <v>21308.95</v>
      </c>
      <c r="Q77" s="160">
        <v>0</v>
      </c>
      <c r="R77" s="160">
        <v>0</v>
      </c>
      <c r="S77" s="200">
        <v>0</v>
      </c>
      <c r="U77" s="160">
        <v>30</v>
      </c>
      <c r="V77" s="160">
        <v>19885</v>
      </c>
      <c r="W77" s="200">
        <v>30</v>
      </c>
      <c r="Y77" s="160">
        <v>0</v>
      </c>
      <c r="Z77" s="158">
        <v>0</v>
      </c>
      <c r="AA77" s="200">
        <v>0</v>
      </c>
      <c r="AC77" s="161">
        <v>0</v>
      </c>
      <c r="AD77" s="161">
        <v>0</v>
      </c>
      <c r="AE77" s="161">
        <v>0</v>
      </c>
      <c r="AF77" s="132"/>
      <c r="AG77" s="161">
        <v>0</v>
      </c>
      <c r="AH77" s="161">
        <v>0</v>
      </c>
      <c r="AI77" s="161">
        <v>0</v>
      </c>
      <c r="AJ77" s="132"/>
      <c r="AK77" s="161">
        <v>0</v>
      </c>
      <c r="AL77" s="161">
        <v>0</v>
      </c>
      <c r="AM77" s="161">
        <v>0</v>
      </c>
      <c r="AN77" s="132"/>
      <c r="AO77" s="161">
        <v>0</v>
      </c>
      <c r="AP77" s="161">
        <v>0</v>
      </c>
      <c r="AQ77" s="161">
        <v>0</v>
      </c>
      <c r="AR77" s="132"/>
      <c r="AS77" s="161">
        <v>0</v>
      </c>
      <c r="AT77" s="161">
        <v>0</v>
      </c>
      <c r="AU77" s="161">
        <v>0</v>
      </c>
    </row>
    <row r="78" spans="2:47" x14ac:dyDescent="0.25">
      <c r="B78" s="139">
        <v>1140</v>
      </c>
      <c r="C78" s="193"/>
      <c r="D78" s="199" t="s">
        <v>11</v>
      </c>
      <c r="E78" s="352">
        <v>0</v>
      </c>
      <c r="F78" s="352">
        <v>0</v>
      </c>
      <c r="G78" s="352">
        <v>0</v>
      </c>
      <c r="H78" s="357"/>
      <c r="I78" s="359">
        <v>15729</v>
      </c>
      <c r="J78" s="360">
        <v>0</v>
      </c>
      <c r="K78" s="364">
        <v>0</v>
      </c>
      <c r="L78" s="192"/>
      <c r="M78" s="160">
        <v>0</v>
      </c>
      <c r="N78" s="160">
        <v>0</v>
      </c>
      <c r="O78" s="200">
        <v>0</v>
      </c>
      <c r="Q78" s="160">
        <v>0</v>
      </c>
      <c r="R78" s="160">
        <v>0</v>
      </c>
      <c r="S78" s="200">
        <v>0</v>
      </c>
      <c r="U78" s="160">
        <v>0</v>
      </c>
      <c r="V78" s="160">
        <v>0</v>
      </c>
      <c r="W78" s="200">
        <v>0</v>
      </c>
      <c r="Y78" s="160">
        <v>0</v>
      </c>
      <c r="Z78" s="158">
        <v>0</v>
      </c>
      <c r="AA78" s="200">
        <v>0</v>
      </c>
      <c r="AC78" s="161">
        <v>0</v>
      </c>
      <c r="AD78" s="161">
        <v>0</v>
      </c>
      <c r="AE78" s="161">
        <v>0</v>
      </c>
      <c r="AF78" s="132"/>
      <c r="AG78" s="161">
        <v>0</v>
      </c>
      <c r="AH78" s="161">
        <v>0</v>
      </c>
      <c r="AI78" s="161">
        <v>0</v>
      </c>
      <c r="AJ78" s="132"/>
      <c r="AK78" s="161">
        <v>0</v>
      </c>
      <c r="AL78" s="161">
        <v>0</v>
      </c>
      <c r="AM78" s="161">
        <v>0</v>
      </c>
      <c r="AN78" s="132"/>
      <c r="AO78" s="161">
        <v>0</v>
      </c>
      <c r="AP78" s="161">
        <v>0</v>
      </c>
      <c r="AQ78" s="161">
        <v>0</v>
      </c>
      <c r="AR78" s="132"/>
      <c r="AS78" s="161">
        <v>0</v>
      </c>
      <c r="AT78" s="161">
        <v>0</v>
      </c>
      <c r="AU78" s="161">
        <v>0</v>
      </c>
    </row>
    <row r="79" spans="2:47" x14ac:dyDescent="0.25">
      <c r="B79" s="139">
        <v>1150</v>
      </c>
      <c r="C79" s="193"/>
      <c r="D79" s="199" t="s">
        <v>13</v>
      </c>
      <c r="E79" s="352">
        <v>0</v>
      </c>
      <c r="F79" s="352">
        <v>0</v>
      </c>
      <c r="G79" s="352">
        <v>0</v>
      </c>
      <c r="H79" s="357"/>
      <c r="I79" s="359">
        <v>8093850.3099999996</v>
      </c>
      <c r="J79" s="360">
        <v>8542569.6500000004</v>
      </c>
      <c r="K79" s="364">
        <v>8409205.7599999998</v>
      </c>
      <c r="L79" s="192"/>
      <c r="M79" s="160">
        <v>0</v>
      </c>
      <c r="N79" s="160">
        <v>0</v>
      </c>
      <c r="O79" s="200">
        <v>0</v>
      </c>
      <c r="Q79" s="160">
        <v>0</v>
      </c>
      <c r="R79" s="160">
        <v>0</v>
      </c>
      <c r="S79" s="200">
        <v>0</v>
      </c>
      <c r="U79" s="160">
        <v>0</v>
      </c>
      <c r="V79" s="160">
        <v>0</v>
      </c>
      <c r="W79" s="200">
        <v>0</v>
      </c>
      <c r="Y79" s="160">
        <v>0</v>
      </c>
      <c r="Z79" s="158">
        <v>0</v>
      </c>
      <c r="AA79" s="200">
        <v>0</v>
      </c>
      <c r="AC79" s="161">
        <v>0</v>
      </c>
      <c r="AD79" s="161">
        <v>0</v>
      </c>
      <c r="AE79" s="161">
        <v>0</v>
      </c>
      <c r="AF79" s="132"/>
      <c r="AG79" s="161">
        <v>0</v>
      </c>
      <c r="AH79" s="161">
        <v>0</v>
      </c>
      <c r="AI79" s="161">
        <v>0</v>
      </c>
      <c r="AJ79" s="132"/>
      <c r="AK79" s="161">
        <v>0</v>
      </c>
      <c r="AL79" s="161">
        <v>0</v>
      </c>
      <c r="AM79" s="161">
        <v>0</v>
      </c>
      <c r="AN79" s="132"/>
      <c r="AO79" s="161">
        <v>0</v>
      </c>
      <c r="AP79" s="161">
        <v>0</v>
      </c>
      <c r="AQ79" s="161">
        <v>0</v>
      </c>
      <c r="AR79" s="132"/>
      <c r="AS79" s="161">
        <v>0</v>
      </c>
      <c r="AT79" s="161">
        <v>0</v>
      </c>
      <c r="AU79" s="161">
        <v>0</v>
      </c>
    </row>
    <row r="80" spans="2:47" x14ac:dyDescent="0.25">
      <c r="B80" s="139">
        <v>1160</v>
      </c>
      <c r="C80" s="193"/>
      <c r="D80" s="199" t="s">
        <v>15</v>
      </c>
      <c r="E80" s="352">
        <v>0</v>
      </c>
      <c r="F80" s="352">
        <v>0</v>
      </c>
      <c r="G80" s="352">
        <v>0</v>
      </c>
      <c r="H80" s="357"/>
      <c r="I80" s="360">
        <v>0</v>
      </c>
      <c r="J80" s="360">
        <v>0</v>
      </c>
      <c r="K80" s="364">
        <v>0</v>
      </c>
      <c r="L80" s="192"/>
      <c r="M80" s="160">
        <v>0</v>
      </c>
      <c r="N80" s="160">
        <v>0</v>
      </c>
      <c r="O80" s="200">
        <v>0</v>
      </c>
      <c r="Q80" s="160">
        <v>0</v>
      </c>
      <c r="R80" s="160">
        <v>0</v>
      </c>
      <c r="S80" s="200">
        <v>0</v>
      </c>
      <c r="U80" s="160">
        <v>0</v>
      </c>
      <c r="V80" s="160">
        <v>0</v>
      </c>
      <c r="W80" s="200">
        <v>0</v>
      </c>
      <c r="Y80" s="160">
        <v>0</v>
      </c>
      <c r="Z80" s="158">
        <v>0</v>
      </c>
      <c r="AA80" s="200">
        <v>0</v>
      </c>
      <c r="AC80" s="161">
        <v>0</v>
      </c>
      <c r="AD80" s="161">
        <v>0</v>
      </c>
      <c r="AE80" s="161">
        <v>0</v>
      </c>
      <c r="AF80" s="132"/>
      <c r="AG80" s="161">
        <v>0</v>
      </c>
      <c r="AH80" s="161">
        <v>0</v>
      </c>
      <c r="AI80" s="161">
        <v>0</v>
      </c>
      <c r="AJ80" s="132"/>
      <c r="AK80" s="161">
        <v>0</v>
      </c>
      <c r="AL80" s="161">
        <v>0</v>
      </c>
      <c r="AM80" s="161">
        <v>0</v>
      </c>
      <c r="AN80" s="132"/>
      <c r="AO80" s="161">
        <v>0</v>
      </c>
      <c r="AP80" s="161">
        <v>0</v>
      </c>
      <c r="AQ80" s="161">
        <v>0</v>
      </c>
      <c r="AR80" s="132"/>
      <c r="AS80" s="161">
        <v>0</v>
      </c>
      <c r="AT80" s="161">
        <v>0</v>
      </c>
      <c r="AU80" s="161">
        <v>0</v>
      </c>
    </row>
    <row r="81" spans="2:47" x14ac:dyDescent="0.25">
      <c r="B81" s="139">
        <v>1190</v>
      </c>
      <c r="C81" s="193"/>
      <c r="D81" s="199" t="s">
        <v>17</v>
      </c>
      <c r="E81" s="352">
        <v>-16980</v>
      </c>
      <c r="F81" s="352">
        <v>-16980</v>
      </c>
      <c r="G81" s="352">
        <v>34130</v>
      </c>
      <c r="H81" s="357"/>
      <c r="I81" s="360">
        <v>0</v>
      </c>
      <c r="J81" s="360">
        <v>0</v>
      </c>
      <c r="K81" s="364">
        <v>0</v>
      </c>
      <c r="L81" s="192"/>
      <c r="M81" s="160">
        <v>0</v>
      </c>
      <c r="N81" s="160">
        <v>0</v>
      </c>
      <c r="O81" s="200">
        <v>0</v>
      </c>
      <c r="Q81" s="160">
        <v>0</v>
      </c>
      <c r="R81" s="160">
        <v>0</v>
      </c>
      <c r="S81" s="200">
        <v>0</v>
      </c>
      <c r="U81" s="160">
        <v>0</v>
      </c>
      <c r="V81" s="160">
        <v>0</v>
      </c>
      <c r="W81" s="200">
        <v>0</v>
      </c>
      <c r="Y81" s="160">
        <v>0</v>
      </c>
      <c r="Z81" s="158">
        <v>0</v>
      </c>
      <c r="AA81" s="200">
        <v>0</v>
      </c>
      <c r="AC81" s="161">
        <v>0</v>
      </c>
      <c r="AD81" s="161">
        <v>0</v>
      </c>
      <c r="AE81" s="161">
        <v>0</v>
      </c>
      <c r="AF81" s="132"/>
      <c r="AG81" s="161">
        <v>0</v>
      </c>
      <c r="AH81" s="161">
        <v>0</v>
      </c>
      <c r="AI81" s="161">
        <v>0</v>
      </c>
      <c r="AJ81" s="132"/>
      <c r="AK81" s="161">
        <v>0</v>
      </c>
      <c r="AL81" s="161">
        <v>0</v>
      </c>
      <c r="AM81" s="161">
        <v>0</v>
      </c>
      <c r="AN81" s="132"/>
      <c r="AO81" s="161">
        <v>0</v>
      </c>
      <c r="AP81" s="161">
        <v>0</v>
      </c>
      <c r="AQ81" s="161">
        <v>0</v>
      </c>
      <c r="AR81" s="132"/>
      <c r="AS81" s="161">
        <v>0</v>
      </c>
      <c r="AT81" s="161">
        <v>0</v>
      </c>
      <c r="AU81" s="161">
        <v>0</v>
      </c>
    </row>
    <row r="82" spans="2:47" x14ac:dyDescent="0.25">
      <c r="B82" s="139"/>
      <c r="C82" s="193"/>
      <c r="D82" s="199"/>
      <c r="E82" s="352"/>
      <c r="F82" s="352"/>
      <c r="G82" s="352"/>
      <c r="H82" s="357"/>
      <c r="I82" s="361"/>
      <c r="J82" s="361"/>
      <c r="K82" s="361"/>
      <c r="L82" s="192"/>
      <c r="M82" s="160"/>
      <c r="N82" s="160"/>
      <c r="O82" s="200"/>
      <c r="Q82" s="160"/>
      <c r="R82" s="160"/>
      <c r="S82" s="200"/>
      <c r="U82" s="160"/>
      <c r="V82" s="160"/>
      <c r="W82" s="200"/>
      <c r="Y82" s="160"/>
      <c r="Z82" s="158"/>
      <c r="AA82" s="200"/>
      <c r="AC82" s="161"/>
      <c r="AD82" s="161"/>
      <c r="AE82" s="161"/>
      <c r="AF82" s="132"/>
      <c r="AG82" s="161"/>
      <c r="AH82" s="161"/>
      <c r="AI82" s="161"/>
      <c r="AJ82" s="132"/>
      <c r="AK82" s="161"/>
      <c r="AL82" s="161"/>
      <c r="AM82" s="161"/>
      <c r="AN82" s="132"/>
      <c r="AO82" s="161"/>
      <c r="AP82" s="161"/>
      <c r="AQ82" s="161"/>
      <c r="AR82" s="132"/>
      <c r="AS82" s="161"/>
      <c r="AT82" s="161"/>
      <c r="AU82" s="161"/>
    </row>
    <row r="83" spans="2:47" x14ac:dyDescent="0.25">
      <c r="B83" s="139">
        <v>1100</v>
      </c>
      <c r="C83" s="193"/>
      <c r="D83" s="201" t="s">
        <v>20</v>
      </c>
      <c r="E83" s="353">
        <f>SUM(E75:E81)</f>
        <v>279765044.43000001</v>
      </c>
      <c r="F83" s="354">
        <v>202391279.38</v>
      </c>
      <c r="G83" s="354">
        <v>180831954.86000001</v>
      </c>
      <c r="H83" s="358"/>
      <c r="I83" s="362">
        <v>203305525.34999999</v>
      </c>
      <c r="J83" s="362">
        <v>190545307.65000001</v>
      </c>
      <c r="K83" s="363">
        <v>152043703.84999999</v>
      </c>
      <c r="L83" s="366"/>
      <c r="M83" s="160">
        <f t="shared" ref="M83" si="60">SUM(M75:M81)</f>
        <v>6228445.5300000003</v>
      </c>
      <c r="N83" s="160">
        <f t="shared" ref="N83:O83" si="61">SUM(N75:N81)</f>
        <v>8272314.1900000004</v>
      </c>
      <c r="O83" s="200">
        <f t="shared" si="61"/>
        <v>2012704.51</v>
      </c>
      <c r="P83" s="162"/>
      <c r="Q83" s="160">
        <f t="shared" ref="Q83" si="62">SUM(Q75:Q81)</f>
        <v>2155569.44</v>
      </c>
      <c r="R83" s="160">
        <f t="shared" ref="R83:S83" si="63">SUM(R75:R81)</f>
        <v>646626.26</v>
      </c>
      <c r="S83" s="200">
        <f t="shared" si="63"/>
        <v>472455.58999999997</v>
      </c>
      <c r="T83" s="162"/>
      <c r="U83" s="160">
        <f t="shared" ref="U83" si="64">SUM(U75:U81)</f>
        <v>607630.42999999993</v>
      </c>
      <c r="V83" s="160">
        <f t="shared" ref="V83:W83" si="65">SUM(V75:V81)</f>
        <v>533745.97</v>
      </c>
      <c r="W83" s="200">
        <f t="shared" si="65"/>
        <v>151910.67000000001</v>
      </c>
      <c r="X83" s="162"/>
      <c r="Y83" s="160">
        <f t="shared" ref="Y83:AA83" si="66">SUM(Y75:Y81)</f>
        <v>0</v>
      </c>
      <c r="Z83" s="158">
        <f t="shared" si="66"/>
        <v>0</v>
      </c>
      <c r="AA83" s="200">
        <f t="shared" si="66"/>
        <v>0</v>
      </c>
      <c r="AB83" s="162"/>
      <c r="AC83" s="161">
        <f>SUM(AC75:AC81)</f>
        <v>0</v>
      </c>
      <c r="AD83" s="161">
        <f>SUM(AD75:AD81)</f>
        <v>0</v>
      </c>
      <c r="AE83" s="161">
        <f>SUM(AE75:AE81)</f>
        <v>0</v>
      </c>
      <c r="AF83" s="132"/>
      <c r="AG83" s="161">
        <f>SUM(AG75:AG81)</f>
        <v>0</v>
      </c>
      <c r="AH83" s="161">
        <f>SUM(AH75:AH81)</f>
        <v>0</v>
      </c>
      <c r="AI83" s="161">
        <f>SUM(AI75:AI81)</f>
        <v>0</v>
      </c>
      <c r="AJ83" s="132"/>
      <c r="AK83" s="161">
        <f>SUM(AK75:AK81)</f>
        <v>0</v>
      </c>
      <c r="AL83" s="161">
        <f>SUM(AL75:AL81)</f>
        <v>0</v>
      </c>
      <c r="AM83" s="161">
        <f>SUM(AM75:AM81)</f>
        <v>0</v>
      </c>
      <c r="AN83" s="132"/>
      <c r="AO83" s="161">
        <f>SUM(AO75:AO81)</f>
        <v>0</v>
      </c>
      <c r="AP83" s="161">
        <f>SUM(AP75:AP81)</f>
        <v>0</v>
      </c>
      <c r="AQ83" s="161">
        <f>SUM(AQ75:AQ81)</f>
        <v>0</v>
      </c>
      <c r="AR83" s="132"/>
      <c r="AS83" s="161">
        <f>SUM(AS75:AS81)</f>
        <v>0</v>
      </c>
      <c r="AT83" s="161">
        <f>SUM(AT75:AT81)</f>
        <v>0</v>
      </c>
      <c r="AU83" s="161">
        <f>SUM(AU75:AU81)</f>
        <v>0</v>
      </c>
    </row>
    <row r="84" spans="2:47" x14ac:dyDescent="0.25">
      <c r="B84" s="139"/>
      <c r="C84" s="193"/>
      <c r="D84" s="194"/>
      <c r="E84" s="354"/>
      <c r="F84" s="354"/>
      <c r="G84" s="354"/>
      <c r="H84" s="357"/>
      <c r="I84" s="353"/>
      <c r="J84" s="353"/>
      <c r="K84" s="353"/>
      <c r="L84" s="192"/>
      <c r="M84" s="195"/>
      <c r="N84" s="195"/>
      <c r="O84" s="202"/>
      <c r="Q84" s="195"/>
      <c r="R84" s="195"/>
      <c r="S84" s="202"/>
      <c r="U84" s="195"/>
      <c r="V84" s="195"/>
      <c r="W84" s="202"/>
      <c r="Y84" s="195"/>
      <c r="Z84" s="196"/>
      <c r="AA84" s="202"/>
      <c r="AC84" s="197"/>
      <c r="AD84" s="197"/>
      <c r="AE84" s="197"/>
      <c r="AF84" s="132"/>
      <c r="AG84" s="197"/>
      <c r="AH84" s="197"/>
      <c r="AI84" s="197"/>
      <c r="AJ84" s="132"/>
      <c r="AK84" s="197"/>
      <c r="AL84" s="197"/>
      <c r="AM84" s="197"/>
      <c r="AN84" s="132"/>
      <c r="AO84" s="197"/>
      <c r="AP84" s="197"/>
      <c r="AQ84" s="197"/>
      <c r="AR84" s="132"/>
      <c r="AS84" s="197"/>
      <c r="AT84" s="197"/>
      <c r="AU84" s="197"/>
    </row>
    <row r="85" spans="2:47" x14ac:dyDescent="0.25">
      <c r="B85" s="139"/>
      <c r="C85" s="145" t="s">
        <v>22</v>
      </c>
      <c r="D85" s="198"/>
      <c r="E85" s="352"/>
      <c r="F85" s="352"/>
      <c r="G85" s="352"/>
      <c r="H85" s="357"/>
      <c r="I85" s="361"/>
      <c r="J85" s="361"/>
      <c r="K85" s="361"/>
      <c r="L85" s="192"/>
      <c r="M85" s="195"/>
      <c r="N85" s="195"/>
      <c r="O85" s="202"/>
      <c r="Q85" s="195"/>
      <c r="R85" s="195"/>
      <c r="S85" s="202"/>
      <c r="U85" s="195"/>
      <c r="V85" s="195"/>
      <c r="W85" s="202"/>
      <c r="Y85" s="195"/>
      <c r="Z85" s="196"/>
      <c r="AA85" s="202"/>
      <c r="AC85" s="197"/>
      <c r="AD85" s="197"/>
      <c r="AE85" s="197"/>
      <c r="AF85" s="132"/>
      <c r="AG85" s="197"/>
      <c r="AH85" s="197"/>
      <c r="AI85" s="197"/>
      <c r="AJ85" s="132"/>
      <c r="AK85" s="197"/>
      <c r="AL85" s="197"/>
      <c r="AM85" s="197"/>
      <c r="AN85" s="132"/>
      <c r="AO85" s="197"/>
      <c r="AP85" s="197"/>
      <c r="AQ85" s="197"/>
      <c r="AR85" s="132"/>
      <c r="AS85" s="197"/>
      <c r="AT85" s="197"/>
      <c r="AU85" s="197"/>
    </row>
    <row r="86" spans="2:47" x14ac:dyDescent="0.25">
      <c r="B86" s="139">
        <v>1210</v>
      </c>
      <c r="C86" s="193"/>
      <c r="D86" s="199" t="s">
        <v>23</v>
      </c>
      <c r="E86" s="352">
        <v>3357597.9</v>
      </c>
      <c r="F86" s="352">
        <v>3253460.37</v>
      </c>
      <c r="G86" s="352">
        <v>3152188.83</v>
      </c>
      <c r="H86" s="357"/>
      <c r="I86" s="353">
        <v>0</v>
      </c>
      <c r="J86" s="353">
        <v>0</v>
      </c>
      <c r="K86" s="353">
        <v>0</v>
      </c>
      <c r="L86" s="192"/>
      <c r="M86" s="160">
        <v>0</v>
      </c>
      <c r="N86" s="160">
        <v>0</v>
      </c>
      <c r="O86" s="200">
        <v>0</v>
      </c>
      <c r="Q86" s="160">
        <v>0</v>
      </c>
      <c r="R86" s="160">
        <v>0</v>
      </c>
      <c r="S86" s="200">
        <v>0</v>
      </c>
      <c r="U86" s="160">
        <v>0</v>
      </c>
      <c r="V86" s="160">
        <v>0</v>
      </c>
      <c r="W86" s="200">
        <v>0</v>
      </c>
      <c r="Y86" s="160">
        <v>0</v>
      </c>
      <c r="Z86" s="158">
        <v>0</v>
      </c>
      <c r="AA86" s="200">
        <v>0</v>
      </c>
      <c r="AC86" s="161">
        <v>0</v>
      </c>
      <c r="AD86" s="161">
        <v>0</v>
      </c>
      <c r="AE86" s="161">
        <v>0</v>
      </c>
      <c r="AF86" s="132"/>
      <c r="AG86" s="161">
        <v>0</v>
      </c>
      <c r="AH86" s="161">
        <v>0</v>
      </c>
      <c r="AI86" s="161">
        <v>0</v>
      </c>
      <c r="AJ86" s="132"/>
      <c r="AK86" s="161">
        <v>0</v>
      </c>
      <c r="AL86" s="161">
        <v>0</v>
      </c>
      <c r="AM86" s="161">
        <v>0</v>
      </c>
      <c r="AN86" s="132"/>
      <c r="AO86" s="161">
        <v>0</v>
      </c>
      <c r="AP86" s="161">
        <v>0</v>
      </c>
      <c r="AQ86" s="161">
        <v>0</v>
      </c>
      <c r="AR86" s="132"/>
      <c r="AS86" s="161">
        <v>0</v>
      </c>
      <c r="AT86" s="161">
        <v>0</v>
      </c>
      <c r="AU86" s="161">
        <v>0</v>
      </c>
    </row>
    <row r="87" spans="2:47" x14ac:dyDescent="0.25">
      <c r="B87" s="139">
        <v>1220</v>
      </c>
      <c r="C87" s="193"/>
      <c r="D87" s="199" t="s">
        <v>25</v>
      </c>
      <c r="E87" s="352">
        <v>0</v>
      </c>
      <c r="F87" s="352">
        <v>0</v>
      </c>
      <c r="G87" s="352">
        <v>0</v>
      </c>
      <c r="H87" s="357"/>
      <c r="I87" s="359">
        <v>18198134.379999999</v>
      </c>
      <c r="J87" s="361">
        <v>12929821.43</v>
      </c>
      <c r="K87" s="361">
        <v>21220794.890000001</v>
      </c>
      <c r="L87" s="192"/>
      <c r="M87" s="160">
        <v>0</v>
      </c>
      <c r="N87" s="160">
        <v>0</v>
      </c>
      <c r="O87" s="200">
        <v>0</v>
      </c>
      <c r="Q87" s="160">
        <v>0</v>
      </c>
      <c r="R87" s="160">
        <v>0</v>
      </c>
      <c r="S87" s="200">
        <v>0</v>
      </c>
      <c r="U87" s="160">
        <v>0</v>
      </c>
      <c r="V87" s="160">
        <v>0</v>
      </c>
      <c r="W87" s="200">
        <v>0</v>
      </c>
      <c r="Y87" s="160">
        <v>0</v>
      </c>
      <c r="Z87" s="158">
        <v>0</v>
      </c>
      <c r="AA87" s="200">
        <v>0</v>
      </c>
      <c r="AC87" s="161">
        <v>0</v>
      </c>
      <c r="AD87" s="161">
        <v>0</v>
      </c>
      <c r="AE87" s="161">
        <v>0</v>
      </c>
      <c r="AF87" s="132"/>
      <c r="AG87" s="161">
        <v>0</v>
      </c>
      <c r="AH87" s="161">
        <v>0</v>
      </c>
      <c r="AI87" s="161">
        <v>0</v>
      </c>
      <c r="AJ87" s="132"/>
      <c r="AK87" s="161">
        <v>0</v>
      </c>
      <c r="AL87" s="161">
        <v>0</v>
      </c>
      <c r="AM87" s="161">
        <v>0</v>
      </c>
      <c r="AN87" s="132"/>
      <c r="AO87" s="161">
        <v>0</v>
      </c>
      <c r="AP87" s="161">
        <v>0</v>
      </c>
      <c r="AQ87" s="161">
        <v>0</v>
      </c>
      <c r="AR87" s="132"/>
      <c r="AS87" s="161">
        <v>0</v>
      </c>
      <c r="AT87" s="161">
        <v>0</v>
      </c>
      <c r="AU87" s="161">
        <v>0</v>
      </c>
    </row>
    <row r="88" spans="2:47" x14ac:dyDescent="0.25">
      <c r="B88" s="139">
        <v>1230</v>
      </c>
      <c r="C88" s="193"/>
      <c r="D88" s="199" t="s">
        <v>27</v>
      </c>
      <c r="E88" s="352">
        <v>1973147658.5599999</v>
      </c>
      <c r="F88" s="352">
        <v>1838372185.2</v>
      </c>
      <c r="G88" s="352">
        <v>1710974983.1700001</v>
      </c>
      <c r="H88" s="357"/>
      <c r="I88" s="359">
        <v>413054979.77999997</v>
      </c>
      <c r="J88" s="361">
        <v>362089704.69999999</v>
      </c>
      <c r="K88" s="361">
        <v>372663008.94</v>
      </c>
      <c r="L88" s="192"/>
      <c r="M88" s="16">
        <v>178119.1</v>
      </c>
      <c r="N88" s="160">
        <v>178119.1</v>
      </c>
      <c r="O88" s="200">
        <v>178119.1</v>
      </c>
      <c r="Q88" s="160">
        <v>0</v>
      </c>
      <c r="R88" s="160">
        <v>0</v>
      </c>
      <c r="S88" s="200">
        <v>0</v>
      </c>
      <c r="U88" s="160">
        <v>0</v>
      </c>
      <c r="V88" s="160">
        <v>0</v>
      </c>
      <c r="W88" s="200">
        <v>0</v>
      </c>
      <c r="Y88" s="160">
        <v>0</v>
      </c>
      <c r="Z88" s="158">
        <v>0</v>
      </c>
      <c r="AA88" s="200">
        <v>0</v>
      </c>
      <c r="AC88" s="161">
        <v>0</v>
      </c>
      <c r="AD88" s="161">
        <v>0</v>
      </c>
      <c r="AE88" s="161">
        <v>0</v>
      </c>
      <c r="AF88" s="132"/>
      <c r="AG88" s="161">
        <v>0</v>
      </c>
      <c r="AH88" s="161">
        <v>0</v>
      </c>
      <c r="AI88" s="161">
        <v>0</v>
      </c>
      <c r="AJ88" s="132"/>
      <c r="AK88" s="161">
        <v>0</v>
      </c>
      <c r="AL88" s="161">
        <v>0</v>
      </c>
      <c r="AM88" s="161">
        <v>0</v>
      </c>
      <c r="AN88" s="132"/>
      <c r="AO88" s="161">
        <v>0</v>
      </c>
      <c r="AP88" s="161">
        <v>0</v>
      </c>
      <c r="AQ88" s="161">
        <v>0</v>
      </c>
      <c r="AR88" s="132"/>
      <c r="AS88" s="161">
        <v>0</v>
      </c>
      <c r="AT88" s="161">
        <v>0</v>
      </c>
      <c r="AU88" s="161">
        <v>0</v>
      </c>
    </row>
    <row r="89" spans="2:47" x14ac:dyDescent="0.25">
      <c r="B89" s="139">
        <v>1240</v>
      </c>
      <c r="C89" s="193"/>
      <c r="D89" s="199" t="s">
        <v>29</v>
      </c>
      <c r="E89" s="352">
        <v>285544668.79000002</v>
      </c>
      <c r="F89" s="352">
        <v>270894051.29000002</v>
      </c>
      <c r="G89" s="352">
        <v>266378119.69</v>
      </c>
      <c r="H89" s="357"/>
      <c r="I89" s="359">
        <v>63071067.329999998</v>
      </c>
      <c r="J89" s="361">
        <v>49693811.119999997</v>
      </c>
      <c r="K89" s="361">
        <v>106691332.48999999</v>
      </c>
      <c r="L89" s="192"/>
      <c r="M89" s="16">
        <v>7080313.2999999998</v>
      </c>
      <c r="N89" s="160">
        <v>6697943.79</v>
      </c>
      <c r="O89" s="200">
        <v>4586983.5199999996</v>
      </c>
      <c r="Q89" s="376">
        <v>603107.62</v>
      </c>
      <c r="R89" s="160">
        <v>203918.77</v>
      </c>
      <c r="S89" s="200">
        <v>173893.25</v>
      </c>
      <c r="U89" s="160">
        <v>332684.44</v>
      </c>
      <c r="V89" s="160">
        <v>290315.82</v>
      </c>
      <c r="W89" s="200">
        <v>62234.84</v>
      </c>
      <c r="Y89" s="160">
        <v>0</v>
      </c>
      <c r="Z89" s="158">
        <v>0</v>
      </c>
      <c r="AA89" s="200">
        <v>0</v>
      </c>
      <c r="AC89" s="161">
        <v>0</v>
      </c>
      <c r="AD89" s="161">
        <v>0</v>
      </c>
      <c r="AE89" s="161">
        <v>0</v>
      </c>
      <c r="AF89" s="132"/>
      <c r="AG89" s="161">
        <v>0</v>
      </c>
      <c r="AH89" s="161">
        <v>0</v>
      </c>
      <c r="AI89" s="161">
        <v>0</v>
      </c>
      <c r="AJ89" s="132"/>
      <c r="AK89" s="161">
        <v>0</v>
      </c>
      <c r="AL89" s="161">
        <v>0</v>
      </c>
      <c r="AM89" s="161">
        <v>0</v>
      </c>
      <c r="AN89" s="132"/>
      <c r="AO89" s="161">
        <v>0</v>
      </c>
      <c r="AP89" s="161">
        <v>0</v>
      </c>
      <c r="AQ89" s="161">
        <v>0</v>
      </c>
      <c r="AR89" s="132"/>
      <c r="AS89" s="161">
        <v>0</v>
      </c>
      <c r="AT89" s="161">
        <v>0</v>
      </c>
      <c r="AU89" s="161">
        <v>0</v>
      </c>
    </row>
    <row r="90" spans="2:47" x14ac:dyDescent="0.25">
      <c r="B90" s="139">
        <v>1250</v>
      </c>
      <c r="C90" s="193"/>
      <c r="D90" s="199" t="s">
        <v>31</v>
      </c>
      <c r="E90" s="352">
        <v>12774068.68</v>
      </c>
      <c r="F90" s="352">
        <v>10461028.68</v>
      </c>
      <c r="G90" s="352">
        <v>10461028.68</v>
      </c>
      <c r="H90" s="357"/>
      <c r="I90" s="359">
        <v>4256346.05</v>
      </c>
      <c r="J90" s="361">
        <v>4157138.06</v>
      </c>
      <c r="K90" s="361">
        <v>4071570.12</v>
      </c>
      <c r="L90" s="192"/>
      <c r="M90" s="16">
        <v>166706.79999999999</v>
      </c>
      <c r="N90" s="160">
        <v>161742</v>
      </c>
      <c r="O90" s="200">
        <v>145502</v>
      </c>
      <c r="Q90" s="376">
        <v>25212</v>
      </c>
      <c r="R90" s="160">
        <v>25212</v>
      </c>
      <c r="S90" s="200">
        <v>25212</v>
      </c>
      <c r="U90" s="160">
        <v>43000</v>
      </c>
      <c r="V90" s="160">
        <v>43000</v>
      </c>
      <c r="W90" s="200">
        <v>43000</v>
      </c>
      <c r="Y90" s="160">
        <v>0</v>
      </c>
      <c r="Z90" s="158">
        <v>0</v>
      </c>
      <c r="AA90" s="200">
        <v>0</v>
      </c>
      <c r="AC90" s="161">
        <v>0</v>
      </c>
      <c r="AD90" s="161">
        <v>0</v>
      </c>
      <c r="AE90" s="161">
        <v>0</v>
      </c>
      <c r="AF90" s="132"/>
      <c r="AG90" s="161">
        <v>0</v>
      </c>
      <c r="AH90" s="161">
        <v>0</v>
      </c>
      <c r="AI90" s="161">
        <v>0</v>
      </c>
      <c r="AJ90" s="132"/>
      <c r="AK90" s="161">
        <v>0</v>
      </c>
      <c r="AL90" s="161">
        <v>0</v>
      </c>
      <c r="AM90" s="161">
        <v>0</v>
      </c>
      <c r="AN90" s="132"/>
      <c r="AO90" s="161">
        <v>0</v>
      </c>
      <c r="AP90" s="161">
        <v>0</v>
      </c>
      <c r="AQ90" s="161">
        <v>0</v>
      </c>
      <c r="AR90" s="132"/>
      <c r="AS90" s="161">
        <v>0</v>
      </c>
      <c r="AT90" s="161">
        <v>0</v>
      </c>
      <c r="AU90" s="161">
        <v>0</v>
      </c>
    </row>
    <row r="91" spans="2:47" x14ac:dyDescent="0.25">
      <c r="B91" s="139">
        <v>1260</v>
      </c>
      <c r="C91" s="193"/>
      <c r="D91" s="199" t="s">
        <v>33</v>
      </c>
      <c r="E91" s="352">
        <v>-180474450.91999999</v>
      </c>
      <c r="F91" s="352">
        <v>-156506109.09</v>
      </c>
      <c r="G91" s="352">
        <v>-131095444.83</v>
      </c>
      <c r="H91" s="357"/>
      <c r="I91" s="359">
        <v>-111757127.63</v>
      </c>
      <c r="J91" s="361">
        <v>-77983106.189999998</v>
      </c>
      <c r="K91" s="361">
        <v>-167830483.41</v>
      </c>
      <c r="L91" s="192"/>
      <c r="M91" s="16">
        <v>-4389966.78</v>
      </c>
      <c r="N91" s="160">
        <v>-3616426.56</v>
      </c>
      <c r="O91" s="200">
        <v>-3191955.44</v>
      </c>
      <c r="Q91" s="376">
        <v>-114112.07</v>
      </c>
      <c r="R91" s="160">
        <v>-83226.960000000006</v>
      </c>
      <c r="S91" s="200">
        <v>-69644.5</v>
      </c>
      <c r="U91" s="160">
        <v>-120430.69</v>
      </c>
      <c r="V91" s="160">
        <v>-51729.89</v>
      </c>
      <c r="W91" s="200">
        <v>-5688.76</v>
      </c>
      <c r="Y91" s="160">
        <v>0</v>
      </c>
      <c r="Z91" s="158">
        <v>0</v>
      </c>
      <c r="AA91" s="200">
        <v>0</v>
      </c>
      <c r="AC91" s="161">
        <v>0</v>
      </c>
      <c r="AD91" s="161">
        <v>0</v>
      </c>
      <c r="AE91" s="161">
        <v>0</v>
      </c>
      <c r="AF91" s="132"/>
      <c r="AG91" s="161">
        <v>0</v>
      </c>
      <c r="AH91" s="161">
        <v>0</v>
      </c>
      <c r="AI91" s="161">
        <v>0</v>
      </c>
      <c r="AJ91" s="132"/>
      <c r="AK91" s="161">
        <v>0</v>
      </c>
      <c r="AL91" s="161">
        <v>0</v>
      </c>
      <c r="AM91" s="161">
        <v>0</v>
      </c>
      <c r="AN91" s="132"/>
      <c r="AO91" s="161">
        <v>0</v>
      </c>
      <c r="AP91" s="161">
        <v>0</v>
      </c>
      <c r="AQ91" s="161">
        <v>0</v>
      </c>
      <c r="AR91" s="132"/>
      <c r="AS91" s="161">
        <v>0</v>
      </c>
      <c r="AT91" s="161">
        <v>0</v>
      </c>
      <c r="AU91" s="161">
        <v>0</v>
      </c>
    </row>
    <row r="92" spans="2:47" x14ac:dyDescent="0.25">
      <c r="B92" s="139">
        <v>1270</v>
      </c>
      <c r="C92" s="193"/>
      <c r="D92" s="199" t="s">
        <v>35</v>
      </c>
      <c r="E92" s="352">
        <v>1214356.98</v>
      </c>
      <c r="F92" s="352">
        <v>1175906.98</v>
      </c>
      <c r="G92" s="352">
        <v>1051801.24</v>
      </c>
      <c r="H92" s="357"/>
      <c r="I92" s="359">
        <v>399093.29</v>
      </c>
      <c r="J92" s="361">
        <v>337369.29</v>
      </c>
      <c r="K92" s="361">
        <v>332102.45</v>
      </c>
      <c r="L92" s="192"/>
      <c r="M92" s="160">
        <v>0</v>
      </c>
      <c r="N92" s="160">
        <v>0</v>
      </c>
      <c r="O92" s="200">
        <v>0</v>
      </c>
      <c r="Q92" s="160">
        <v>0</v>
      </c>
      <c r="R92" s="160">
        <v>0</v>
      </c>
      <c r="S92" s="200">
        <v>0</v>
      </c>
      <c r="U92" s="160">
        <v>0</v>
      </c>
      <c r="V92" s="160">
        <v>0</v>
      </c>
      <c r="W92" s="200">
        <v>0</v>
      </c>
      <c r="Y92" s="160">
        <v>0</v>
      </c>
      <c r="Z92" s="158">
        <v>0</v>
      </c>
      <c r="AA92" s="200">
        <v>0</v>
      </c>
      <c r="AC92" s="161">
        <v>0</v>
      </c>
      <c r="AD92" s="161">
        <v>0</v>
      </c>
      <c r="AE92" s="161">
        <v>0</v>
      </c>
      <c r="AF92" s="132"/>
      <c r="AG92" s="161">
        <v>0</v>
      </c>
      <c r="AH92" s="161">
        <v>0</v>
      </c>
      <c r="AI92" s="161">
        <v>0</v>
      </c>
      <c r="AJ92" s="132"/>
      <c r="AK92" s="161">
        <v>0</v>
      </c>
      <c r="AL92" s="161">
        <v>0</v>
      </c>
      <c r="AM92" s="161">
        <v>0</v>
      </c>
      <c r="AN92" s="132"/>
      <c r="AO92" s="161">
        <v>0</v>
      </c>
      <c r="AP92" s="161">
        <v>0</v>
      </c>
      <c r="AQ92" s="161">
        <v>0</v>
      </c>
      <c r="AR92" s="132"/>
      <c r="AS92" s="161">
        <v>0</v>
      </c>
      <c r="AT92" s="161">
        <v>0</v>
      </c>
      <c r="AU92" s="161">
        <v>0</v>
      </c>
    </row>
    <row r="93" spans="2:47" x14ac:dyDescent="0.25">
      <c r="B93" s="139">
        <v>1280</v>
      </c>
      <c r="C93" s="193"/>
      <c r="D93" s="199" t="s">
        <v>37</v>
      </c>
      <c r="E93" s="352">
        <v>0</v>
      </c>
      <c r="F93" s="352">
        <v>0</v>
      </c>
      <c r="G93" s="352">
        <v>0</v>
      </c>
      <c r="H93" s="357"/>
      <c r="I93" s="361">
        <v>0</v>
      </c>
      <c r="J93" s="361">
        <v>0</v>
      </c>
      <c r="K93" s="361">
        <v>0</v>
      </c>
      <c r="L93" s="192"/>
      <c r="M93" s="160">
        <v>0</v>
      </c>
      <c r="N93" s="160">
        <v>0</v>
      </c>
      <c r="O93" s="200">
        <v>0</v>
      </c>
      <c r="Q93" s="160">
        <v>0</v>
      </c>
      <c r="R93" s="160">
        <v>0</v>
      </c>
      <c r="S93" s="200">
        <v>0</v>
      </c>
      <c r="U93" s="160">
        <v>0</v>
      </c>
      <c r="V93" s="160">
        <v>0</v>
      </c>
      <c r="W93" s="200">
        <v>0</v>
      </c>
      <c r="Y93" s="160">
        <v>0</v>
      </c>
      <c r="Z93" s="158">
        <v>0</v>
      </c>
      <c r="AA93" s="200">
        <v>0</v>
      </c>
      <c r="AC93" s="161">
        <v>0</v>
      </c>
      <c r="AD93" s="161">
        <v>0</v>
      </c>
      <c r="AE93" s="161">
        <v>0</v>
      </c>
      <c r="AF93" s="132"/>
      <c r="AG93" s="161">
        <v>0</v>
      </c>
      <c r="AH93" s="161">
        <v>0</v>
      </c>
      <c r="AI93" s="161">
        <v>0</v>
      </c>
      <c r="AJ93" s="132"/>
      <c r="AK93" s="161">
        <v>0</v>
      </c>
      <c r="AL93" s="161">
        <v>0</v>
      </c>
      <c r="AM93" s="161">
        <v>0</v>
      </c>
      <c r="AN93" s="132"/>
      <c r="AO93" s="161">
        <v>0</v>
      </c>
      <c r="AP93" s="161">
        <v>0</v>
      </c>
      <c r="AQ93" s="161">
        <v>0</v>
      </c>
      <c r="AR93" s="132"/>
      <c r="AS93" s="161">
        <v>0</v>
      </c>
      <c r="AT93" s="161">
        <v>0</v>
      </c>
      <c r="AU93" s="161">
        <v>0</v>
      </c>
    </row>
    <row r="94" spans="2:47" x14ac:dyDescent="0.25">
      <c r="B94" s="139">
        <v>1290</v>
      </c>
      <c r="C94" s="193"/>
      <c r="D94" s="199" t="s">
        <v>38</v>
      </c>
      <c r="E94" s="352">
        <v>0</v>
      </c>
      <c r="F94" s="352">
        <v>0</v>
      </c>
      <c r="G94" s="352">
        <v>0</v>
      </c>
      <c r="H94" s="357"/>
      <c r="I94" s="28">
        <v>0</v>
      </c>
      <c r="J94" s="28">
        <v>0</v>
      </c>
      <c r="K94" s="365">
        <v>0</v>
      </c>
      <c r="L94" s="192"/>
      <c r="M94" s="160">
        <v>0</v>
      </c>
      <c r="N94" s="160">
        <v>0</v>
      </c>
      <c r="O94" s="200">
        <v>0</v>
      </c>
      <c r="Q94" s="160">
        <v>0</v>
      </c>
      <c r="R94" s="160">
        <v>0</v>
      </c>
      <c r="S94" s="200">
        <v>0</v>
      </c>
      <c r="U94" s="160">
        <v>0</v>
      </c>
      <c r="V94" s="160">
        <v>0</v>
      </c>
      <c r="W94" s="200">
        <v>0</v>
      </c>
      <c r="Y94" s="160">
        <v>0</v>
      </c>
      <c r="Z94" s="158">
        <v>0</v>
      </c>
      <c r="AA94" s="200">
        <v>0</v>
      </c>
      <c r="AC94" s="161">
        <v>0</v>
      </c>
      <c r="AD94" s="161">
        <v>0</v>
      </c>
      <c r="AE94" s="161">
        <v>0</v>
      </c>
      <c r="AF94" s="132"/>
      <c r="AG94" s="161">
        <v>0</v>
      </c>
      <c r="AH94" s="161">
        <v>0</v>
      </c>
      <c r="AI94" s="161">
        <v>0</v>
      </c>
      <c r="AJ94" s="132"/>
      <c r="AK94" s="161">
        <v>0</v>
      </c>
      <c r="AL94" s="161">
        <v>0</v>
      </c>
      <c r="AM94" s="161">
        <v>0</v>
      </c>
      <c r="AN94" s="132"/>
      <c r="AO94" s="161">
        <v>0</v>
      </c>
      <c r="AP94" s="161">
        <v>0</v>
      </c>
      <c r="AQ94" s="161">
        <v>0</v>
      </c>
      <c r="AR94" s="132"/>
      <c r="AS94" s="161">
        <v>0</v>
      </c>
      <c r="AT94" s="161">
        <v>0</v>
      </c>
      <c r="AU94" s="161">
        <v>0</v>
      </c>
    </row>
    <row r="95" spans="2:47" x14ac:dyDescent="0.25">
      <c r="B95" s="139"/>
      <c r="C95" s="193"/>
      <c r="D95" s="199"/>
      <c r="E95" s="352"/>
      <c r="F95" s="352"/>
      <c r="G95" s="352"/>
      <c r="H95" s="357"/>
      <c r="I95" s="361"/>
      <c r="J95" s="361"/>
      <c r="K95" s="361"/>
      <c r="L95" s="192"/>
      <c r="M95" s="160"/>
      <c r="N95" s="160"/>
      <c r="O95" s="200"/>
      <c r="Q95" s="160"/>
      <c r="R95" s="160"/>
      <c r="S95" s="200"/>
      <c r="U95" s="160"/>
      <c r="V95" s="160"/>
      <c r="W95" s="200"/>
      <c r="Y95" s="160"/>
      <c r="Z95" s="158"/>
      <c r="AA95" s="200"/>
      <c r="AC95" s="161"/>
      <c r="AD95" s="161"/>
      <c r="AE95" s="161"/>
      <c r="AF95" s="132"/>
      <c r="AG95" s="161"/>
      <c r="AH95" s="161"/>
      <c r="AI95" s="161"/>
      <c r="AJ95" s="132"/>
      <c r="AK95" s="161"/>
      <c r="AL95" s="161"/>
      <c r="AM95" s="161"/>
      <c r="AN95" s="132"/>
      <c r="AO95" s="161"/>
      <c r="AP95" s="161"/>
      <c r="AQ95" s="161"/>
      <c r="AR95" s="132"/>
      <c r="AS95" s="161"/>
      <c r="AT95" s="161"/>
      <c r="AU95" s="161"/>
    </row>
    <row r="96" spans="2:47" x14ac:dyDescent="0.25">
      <c r="B96" s="139">
        <v>1200</v>
      </c>
      <c r="C96" s="193"/>
      <c r="D96" s="201" t="s">
        <v>40</v>
      </c>
      <c r="E96" s="354">
        <v>2095563899.9899998</v>
      </c>
      <c r="F96" s="354">
        <v>1967650523.4300001</v>
      </c>
      <c r="G96" s="354">
        <v>1860922676.7800002</v>
      </c>
      <c r="H96" s="357"/>
      <c r="I96" s="363">
        <v>387222493.19999999</v>
      </c>
      <c r="J96" s="363">
        <v>351224738.41000003</v>
      </c>
      <c r="K96" s="363">
        <v>337148325.48000002</v>
      </c>
      <c r="L96" s="192"/>
      <c r="M96" s="177">
        <f t="shared" ref="M96" si="67">SUM(M86:M94)</f>
        <v>3035172.419999999</v>
      </c>
      <c r="N96" s="177">
        <f t="shared" ref="N96:O96" si="68">SUM(N86:N94)</f>
        <v>3421378.3299999996</v>
      </c>
      <c r="O96" s="203">
        <f t="shared" si="68"/>
        <v>1718649.1799999992</v>
      </c>
      <c r="Q96" s="177">
        <f t="shared" ref="Q96" si="69">SUM(Q86:Q94)</f>
        <v>514207.55</v>
      </c>
      <c r="R96" s="177">
        <f t="shared" ref="R96:S96" si="70">SUM(R86:R94)</f>
        <v>145903.81</v>
      </c>
      <c r="S96" s="203">
        <f t="shared" si="70"/>
        <v>129460.75</v>
      </c>
      <c r="U96" s="177">
        <f t="shared" ref="U96" si="71">SUM(U86:U94)</f>
        <v>255253.75</v>
      </c>
      <c r="V96" s="177">
        <f t="shared" ref="V96:W96" si="72">SUM(V86:V94)</f>
        <v>281585.93</v>
      </c>
      <c r="W96" s="203">
        <f t="shared" si="72"/>
        <v>99546.08</v>
      </c>
      <c r="Y96" s="177">
        <f t="shared" ref="Y96:AA96" si="73">SUM(Y86:Y94)</f>
        <v>0</v>
      </c>
      <c r="Z96" s="176">
        <f t="shared" si="73"/>
        <v>0</v>
      </c>
      <c r="AA96" s="203">
        <f t="shared" si="73"/>
        <v>0</v>
      </c>
      <c r="AC96" s="178">
        <f>SUM(AC86:AC94)</f>
        <v>0</v>
      </c>
      <c r="AD96" s="178">
        <f>SUM(AD86:AD94)</f>
        <v>0</v>
      </c>
      <c r="AE96" s="178">
        <f>SUM(AE86:AE94)</f>
        <v>0</v>
      </c>
      <c r="AF96" s="132"/>
      <c r="AG96" s="178">
        <f>SUM(AG86:AG94)</f>
        <v>0</v>
      </c>
      <c r="AH96" s="178">
        <f>SUM(AH86:AH94)</f>
        <v>0</v>
      </c>
      <c r="AI96" s="178">
        <f>SUM(AI86:AI94)</f>
        <v>0</v>
      </c>
      <c r="AJ96" s="132"/>
      <c r="AK96" s="178">
        <f>SUM(AK86:AK94)</f>
        <v>0</v>
      </c>
      <c r="AL96" s="178">
        <f>SUM(AL86:AL94)</f>
        <v>0</v>
      </c>
      <c r="AM96" s="178">
        <f>SUM(AM86:AM94)</f>
        <v>0</v>
      </c>
      <c r="AN96" s="132"/>
      <c r="AO96" s="178">
        <f>SUM(AO86:AO94)</f>
        <v>0</v>
      </c>
      <c r="AP96" s="178">
        <f>SUM(AP86:AP94)</f>
        <v>0</v>
      </c>
      <c r="AQ96" s="178">
        <f>SUM(AQ86:AQ94)</f>
        <v>0</v>
      </c>
      <c r="AR96" s="132"/>
      <c r="AS96" s="178">
        <f>SUM(AS86:AS94)</f>
        <v>0</v>
      </c>
      <c r="AT96" s="178">
        <f>SUM(AT86:AT94)</f>
        <v>0</v>
      </c>
      <c r="AU96" s="178">
        <f>SUM(AU86:AU94)</f>
        <v>0</v>
      </c>
    </row>
    <row r="97" spans="2:48" x14ac:dyDescent="0.25">
      <c r="B97" s="139"/>
      <c r="C97" s="193"/>
      <c r="D97" s="194"/>
      <c r="E97" s="355"/>
      <c r="F97" s="355"/>
      <c r="G97" s="355"/>
      <c r="H97" s="357"/>
      <c r="I97" s="353"/>
      <c r="J97" s="353"/>
      <c r="K97" s="353"/>
      <c r="L97" s="192"/>
      <c r="M97" s="152"/>
      <c r="N97" s="152"/>
      <c r="O97" s="204"/>
      <c r="Q97" s="152"/>
      <c r="R97" s="152"/>
      <c r="S97" s="204"/>
      <c r="U97" s="152"/>
      <c r="V97" s="152"/>
      <c r="W97" s="204"/>
      <c r="Y97" s="152"/>
      <c r="Z97" s="149"/>
      <c r="AA97" s="204"/>
      <c r="AC97" s="153"/>
      <c r="AD97" s="153"/>
      <c r="AE97" s="153"/>
      <c r="AF97" s="132"/>
      <c r="AG97" s="153"/>
      <c r="AH97" s="153"/>
      <c r="AI97" s="153"/>
      <c r="AJ97" s="132"/>
      <c r="AK97" s="153"/>
      <c r="AL97" s="153"/>
      <c r="AM97" s="153"/>
      <c r="AN97" s="132"/>
      <c r="AO97" s="153"/>
      <c r="AP97" s="153"/>
      <c r="AQ97" s="153"/>
      <c r="AR97" s="132"/>
      <c r="AS97" s="153"/>
      <c r="AT97" s="153"/>
      <c r="AU97" s="153"/>
    </row>
    <row r="98" spans="2:48" x14ac:dyDescent="0.25">
      <c r="B98" s="139">
        <v>1000</v>
      </c>
      <c r="C98" s="193"/>
      <c r="D98" s="194" t="s">
        <v>42</v>
      </c>
      <c r="E98" s="354">
        <v>2375328944.4199996</v>
      </c>
      <c r="F98" s="354">
        <v>2170041802.8099999</v>
      </c>
      <c r="G98" s="354">
        <v>2041754631.6400003</v>
      </c>
      <c r="H98" s="357"/>
      <c r="I98" s="363">
        <v>590528018.54999995</v>
      </c>
      <c r="J98" s="363">
        <v>541770046.05999994</v>
      </c>
      <c r="K98" s="363">
        <v>489192029.32999998</v>
      </c>
      <c r="L98" s="192"/>
      <c r="M98" s="152">
        <f t="shared" ref="M98" si="74">+M96+M83</f>
        <v>9263617.9499999993</v>
      </c>
      <c r="N98" s="152">
        <f t="shared" ref="N98:O98" si="75">+N96+N83</f>
        <v>11693692.52</v>
      </c>
      <c r="O98" s="204">
        <f t="shared" si="75"/>
        <v>3731353.6899999995</v>
      </c>
      <c r="Q98" s="152">
        <f t="shared" ref="Q98" si="76">+Q96+Q83</f>
        <v>2669776.9899999998</v>
      </c>
      <c r="R98" s="152">
        <f t="shared" ref="R98:S98" si="77">+R96+R83</f>
        <v>792530.07000000007</v>
      </c>
      <c r="S98" s="204">
        <f t="shared" si="77"/>
        <v>601916.34</v>
      </c>
      <c r="U98" s="152">
        <f t="shared" ref="U98" si="78">+U96+U83</f>
        <v>862884.17999999993</v>
      </c>
      <c r="V98" s="152">
        <f t="shared" ref="V98:W98" si="79">+V96+V83</f>
        <v>815331.89999999991</v>
      </c>
      <c r="W98" s="204">
        <f t="shared" si="79"/>
        <v>251456.75</v>
      </c>
      <c r="Y98" s="152">
        <f t="shared" ref="Y98:AA98" si="80">+Y96+Y83</f>
        <v>0</v>
      </c>
      <c r="Z98" s="149">
        <f t="shared" si="80"/>
        <v>0</v>
      </c>
      <c r="AA98" s="204">
        <f t="shared" si="80"/>
        <v>0</v>
      </c>
      <c r="AC98" s="153">
        <f>+AC96+AC83</f>
        <v>0</v>
      </c>
      <c r="AD98" s="153">
        <f>+AD96+AD83</f>
        <v>0</v>
      </c>
      <c r="AE98" s="153">
        <f>+AE96+AE83</f>
        <v>0</v>
      </c>
      <c r="AF98" s="132"/>
      <c r="AG98" s="153">
        <f>+AG96+AG83</f>
        <v>0</v>
      </c>
      <c r="AH98" s="153">
        <f>+AH96+AH83</f>
        <v>0</v>
      </c>
      <c r="AI98" s="153">
        <f>+AI96+AI83</f>
        <v>0</v>
      </c>
      <c r="AJ98" s="132"/>
      <c r="AK98" s="153">
        <f>+AK96+AK83</f>
        <v>0</v>
      </c>
      <c r="AL98" s="153">
        <f>+AL96+AL83</f>
        <v>0</v>
      </c>
      <c r="AM98" s="153">
        <f>+AM96+AM83</f>
        <v>0</v>
      </c>
      <c r="AN98" s="132"/>
      <c r="AO98" s="153">
        <f>+AO96+AO83</f>
        <v>0</v>
      </c>
      <c r="AP98" s="153">
        <f>+AP96+AP83</f>
        <v>0</v>
      </c>
      <c r="AQ98" s="153">
        <f>+AQ96+AQ83</f>
        <v>0</v>
      </c>
      <c r="AR98" s="132"/>
      <c r="AS98" s="153">
        <f>+AS96+AS83</f>
        <v>0</v>
      </c>
      <c r="AT98" s="153">
        <f>+AT96+AT83</f>
        <v>0</v>
      </c>
      <c r="AU98" s="153">
        <f>+AU96+AU83</f>
        <v>0</v>
      </c>
      <c r="AV98" s="43">
        <f>SUM(E98+I98+M98+Q98+U98)</f>
        <v>2978653242.0899987</v>
      </c>
    </row>
    <row r="99" spans="2:48" x14ac:dyDescent="0.25">
      <c r="B99" s="182"/>
      <c r="C99" s="205"/>
      <c r="D99" s="206"/>
      <c r="E99" s="207"/>
      <c r="F99" s="207"/>
      <c r="G99" s="209"/>
      <c r="I99" s="207"/>
      <c r="J99" s="207"/>
      <c r="K99" s="209"/>
      <c r="M99" s="207"/>
      <c r="N99" s="207"/>
      <c r="O99" s="209"/>
      <c r="Q99" s="207"/>
      <c r="R99" s="207"/>
      <c r="S99" s="209"/>
      <c r="U99" s="207"/>
      <c r="V99" s="207"/>
      <c r="W99" s="209"/>
      <c r="Y99" s="207"/>
      <c r="Z99" s="208"/>
      <c r="AA99" s="209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</row>
    <row r="100" spans="2:48" x14ac:dyDescent="0.25">
      <c r="B100" s="133"/>
      <c r="C100" s="145" t="s">
        <v>2</v>
      </c>
      <c r="D100" s="198"/>
      <c r="E100" s="190"/>
      <c r="F100" s="190"/>
      <c r="G100" s="188"/>
      <c r="I100" s="190"/>
      <c r="J100" s="136"/>
      <c r="K100" s="188"/>
      <c r="M100" s="190"/>
      <c r="N100" s="190"/>
      <c r="O100" s="188"/>
      <c r="Q100" s="190"/>
      <c r="R100" s="190"/>
      <c r="S100" s="356"/>
      <c r="U100" s="190"/>
      <c r="V100" s="190"/>
      <c r="W100" s="356"/>
      <c r="Y100" s="190"/>
      <c r="Z100" s="191"/>
      <c r="AA100" s="191"/>
      <c r="AC100" s="138"/>
      <c r="AD100" s="138"/>
      <c r="AE100" s="138"/>
      <c r="AF100" s="132"/>
      <c r="AG100" s="138"/>
      <c r="AH100" s="138"/>
      <c r="AI100" s="138"/>
      <c r="AJ100" s="132"/>
      <c r="AK100" s="138"/>
      <c r="AL100" s="138"/>
      <c r="AM100" s="138"/>
      <c r="AN100" s="132"/>
      <c r="AO100" s="138"/>
      <c r="AP100" s="138"/>
      <c r="AQ100" s="138"/>
      <c r="AR100" s="132"/>
      <c r="AS100" s="138"/>
      <c r="AT100" s="138"/>
      <c r="AU100" s="138"/>
    </row>
    <row r="101" spans="2:48" x14ac:dyDescent="0.25">
      <c r="B101" s="139"/>
      <c r="C101" s="193"/>
      <c r="D101" s="194"/>
      <c r="E101" s="210"/>
      <c r="F101" s="210"/>
      <c r="G101" s="367"/>
      <c r="I101" s="210"/>
      <c r="J101" s="210"/>
      <c r="K101" s="367"/>
      <c r="M101" s="210"/>
      <c r="N101" s="210"/>
      <c r="O101" s="367"/>
      <c r="Q101" s="210"/>
      <c r="R101" s="210"/>
      <c r="S101" s="367"/>
      <c r="U101" s="210"/>
      <c r="V101" s="210"/>
      <c r="W101" s="367"/>
      <c r="Y101" s="210"/>
      <c r="Z101" s="211"/>
      <c r="AA101" s="211"/>
      <c r="AC101" s="212"/>
      <c r="AD101" s="212"/>
      <c r="AE101" s="212"/>
      <c r="AF101" s="132"/>
      <c r="AG101" s="212"/>
      <c r="AH101" s="212"/>
      <c r="AI101" s="212"/>
      <c r="AJ101" s="132"/>
      <c r="AK101" s="212"/>
      <c r="AL101" s="212"/>
      <c r="AM101" s="212"/>
      <c r="AN101" s="132"/>
      <c r="AO101" s="212"/>
      <c r="AP101" s="212"/>
      <c r="AQ101" s="212"/>
      <c r="AR101" s="132"/>
      <c r="AS101" s="212"/>
      <c r="AT101" s="212"/>
      <c r="AU101" s="212"/>
    </row>
    <row r="102" spans="2:48" x14ac:dyDescent="0.25">
      <c r="B102" s="139"/>
      <c r="C102" s="145" t="s">
        <v>4</v>
      </c>
      <c r="D102" s="198"/>
      <c r="E102" s="152"/>
      <c r="F102" s="152"/>
      <c r="G102" s="204"/>
      <c r="I102" s="152"/>
      <c r="J102" s="152"/>
      <c r="K102" s="204"/>
      <c r="M102" s="152"/>
      <c r="N102" s="152"/>
      <c r="O102" s="204"/>
      <c r="Q102" s="152"/>
      <c r="R102" s="152"/>
      <c r="S102" s="204"/>
      <c r="U102" s="152"/>
      <c r="V102" s="152"/>
      <c r="W102" s="204"/>
      <c r="Y102" s="152"/>
      <c r="Z102" s="149"/>
      <c r="AA102" s="149"/>
      <c r="AC102" s="153"/>
      <c r="AD102" s="153"/>
      <c r="AE102" s="153"/>
      <c r="AF102" s="132"/>
      <c r="AG102" s="153"/>
      <c r="AH102" s="153"/>
      <c r="AI102" s="153"/>
      <c r="AJ102" s="132"/>
      <c r="AK102" s="153"/>
      <c r="AL102" s="153"/>
      <c r="AM102" s="153"/>
      <c r="AN102" s="132"/>
      <c r="AO102" s="153"/>
      <c r="AP102" s="153"/>
      <c r="AQ102" s="153"/>
      <c r="AR102" s="132"/>
      <c r="AS102" s="153"/>
      <c r="AT102" s="153"/>
      <c r="AU102" s="153"/>
    </row>
    <row r="103" spans="2:48" x14ac:dyDescent="0.25">
      <c r="B103" s="139">
        <v>2110</v>
      </c>
      <c r="C103" s="193"/>
      <c r="D103" s="199" t="s">
        <v>6</v>
      </c>
      <c r="E103" s="352">
        <v>75229049.010000005</v>
      </c>
      <c r="F103" s="352">
        <v>75195477.200000003</v>
      </c>
      <c r="G103" s="368">
        <v>118264005.44</v>
      </c>
      <c r="I103" s="361">
        <v>9763233.5600000005</v>
      </c>
      <c r="J103" s="361">
        <v>9370877.6999999993</v>
      </c>
      <c r="K103" s="373">
        <v>12076897.449999999</v>
      </c>
      <c r="M103" s="376">
        <v>1259860.9099999999</v>
      </c>
      <c r="N103" s="160">
        <v>1224765.51</v>
      </c>
      <c r="O103" s="200">
        <v>754362.51</v>
      </c>
      <c r="Q103" s="376">
        <v>59464.3</v>
      </c>
      <c r="R103" s="160">
        <v>27142.74</v>
      </c>
      <c r="S103" s="200">
        <v>28317.88</v>
      </c>
      <c r="U103" s="160">
        <v>102791.22</v>
      </c>
      <c r="V103" s="160">
        <v>68139.990000000005</v>
      </c>
      <c r="W103" s="200">
        <v>57220.23</v>
      </c>
      <c r="Y103" s="160">
        <v>0</v>
      </c>
      <c r="Z103" s="158">
        <v>0</v>
      </c>
      <c r="AA103" s="158">
        <v>0</v>
      </c>
      <c r="AC103" s="161">
        <v>0</v>
      </c>
      <c r="AD103" s="161">
        <v>0</v>
      </c>
      <c r="AE103" s="161">
        <v>0</v>
      </c>
      <c r="AF103" s="132"/>
      <c r="AG103" s="161">
        <v>0</v>
      </c>
      <c r="AH103" s="161">
        <v>0</v>
      </c>
      <c r="AI103" s="161">
        <v>0</v>
      </c>
      <c r="AJ103" s="132"/>
      <c r="AK103" s="161">
        <v>0</v>
      </c>
      <c r="AL103" s="161">
        <v>0</v>
      </c>
      <c r="AM103" s="161">
        <v>0</v>
      </c>
      <c r="AN103" s="132"/>
      <c r="AO103" s="161">
        <v>0</v>
      </c>
      <c r="AP103" s="161">
        <v>0</v>
      </c>
      <c r="AQ103" s="161">
        <v>0</v>
      </c>
      <c r="AR103" s="132"/>
      <c r="AS103" s="161">
        <v>0</v>
      </c>
      <c r="AT103" s="161">
        <v>0</v>
      </c>
      <c r="AU103" s="161">
        <v>0</v>
      </c>
    </row>
    <row r="104" spans="2:48" x14ac:dyDescent="0.25">
      <c r="B104" s="139">
        <v>2120</v>
      </c>
      <c r="C104" s="193"/>
      <c r="D104" s="199" t="s">
        <v>8</v>
      </c>
      <c r="E104" s="352">
        <v>0</v>
      </c>
      <c r="F104" s="352">
        <v>0</v>
      </c>
      <c r="G104" s="368">
        <v>0</v>
      </c>
      <c r="I104" s="361">
        <v>0</v>
      </c>
      <c r="J104" s="361">
        <v>0</v>
      </c>
      <c r="K104" s="373">
        <v>0</v>
      </c>
      <c r="M104" s="160">
        <v>0</v>
      </c>
      <c r="N104" s="160">
        <v>0</v>
      </c>
      <c r="O104" s="200">
        <v>0</v>
      </c>
      <c r="Q104" s="160">
        <v>0</v>
      </c>
      <c r="R104" s="160">
        <v>0</v>
      </c>
      <c r="S104" s="200">
        <v>0</v>
      </c>
      <c r="U104" s="160">
        <v>0</v>
      </c>
      <c r="V104" s="160">
        <v>0</v>
      </c>
      <c r="W104" s="200">
        <v>0</v>
      </c>
      <c r="Y104" s="160">
        <v>0</v>
      </c>
      <c r="Z104" s="158">
        <v>0</v>
      </c>
      <c r="AA104" s="158">
        <v>0</v>
      </c>
      <c r="AC104" s="161">
        <v>0</v>
      </c>
      <c r="AD104" s="161">
        <v>0</v>
      </c>
      <c r="AE104" s="161">
        <v>0</v>
      </c>
      <c r="AF104" s="132"/>
      <c r="AG104" s="161">
        <v>0</v>
      </c>
      <c r="AH104" s="161">
        <v>0</v>
      </c>
      <c r="AI104" s="161">
        <v>0</v>
      </c>
      <c r="AJ104" s="132"/>
      <c r="AK104" s="161">
        <v>0</v>
      </c>
      <c r="AL104" s="161">
        <v>0</v>
      </c>
      <c r="AM104" s="161">
        <v>0</v>
      </c>
      <c r="AN104" s="132"/>
      <c r="AO104" s="161">
        <v>0</v>
      </c>
      <c r="AP104" s="161">
        <v>0</v>
      </c>
      <c r="AQ104" s="161">
        <v>0</v>
      </c>
      <c r="AR104" s="132"/>
      <c r="AS104" s="161">
        <v>0</v>
      </c>
      <c r="AT104" s="161">
        <v>0</v>
      </c>
      <c r="AU104" s="161">
        <v>0</v>
      </c>
    </row>
    <row r="105" spans="2:48" x14ac:dyDescent="0.25">
      <c r="B105" s="139">
        <v>2130</v>
      </c>
      <c r="C105" s="193"/>
      <c r="D105" s="199" t="s">
        <v>10</v>
      </c>
      <c r="E105" s="352">
        <v>-2793</v>
      </c>
      <c r="F105" s="352">
        <v>-1655589.91</v>
      </c>
      <c r="G105" s="368">
        <v>-245185.15</v>
      </c>
      <c r="I105" s="361">
        <v>0.2</v>
      </c>
      <c r="J105" s="361">
        <v>0.2</v>
      </c>
      <c r="K105" s="373">
        <v>0.2</v>
      </c>
      <c r="M105" s="160">
        <v>0</v>
      </c>
      <c r="N105" s="160">
        <v>0</v>
      </c>
      <c r="O105" s="200">
        <v>0</v>
      </c>
      <c r="Q105" s="160">
        <v>0</v>
      </c>
      <c r="R105" s="160">
        <v>0</v>
      </c>
      <c r="S105" s="200">
        <v>0</v>
      </c>
      <c r="U105" s="160">
        <v>0</v>
      </c>
      <c r="V105" s="160">
        <v>0</v>
      </c>
      <c r="W105" s="200">
        <v>0</v>
      </c>
      <c r="Y105" s="160">
        <v>0</v>
      </c>
      <c r="Z105" s="158">
        <v>0</v>
      </c>
      <c r="AA105" s="158">
        <v>0</v>
      </c>
      <c r="AC105" s="161">
        <v>0</v>
      </c>
      <c r="AD105" s="161">
        <v>0</v>
      </c>
      <c r="AE105" s="161">
        <v>0</v>
      </c>
      <c r="AF105" s="132"/>
      <c r="AG105" s="161">
        <v>0</v>
      </c>
      <c r="AH105" s="161">
        <v>0</v>
      </c>
      <c r="AI105" s="161">
        <v>0</v>
      </c>
      <c r="AJ105" s="132"/>
      <c r="AK105" s="161">
        <v>0</v>
      </c>
      <c r="AL105" s="161">
        <v>0</v>
      </c>
      <c r="AM105" s="161">
        <v>0</v>
      </c>
      <c r="AN105" s="132"/>
      <c r="AO105" s="161">
        <v>0</v>
      </c>
      <c r="AP105" s="161">
        <v>0</v>
      </c>
      <c r="AQ105" s="161">
        <v>0</v>
      </c>
      <c r="AR105" s="132"/>
      <c r="AS105" s="161">
        <v>0</v>
      </c>
      <c r="AT105" s="161">
        <v>0</v>
      </c>
      <c r="AU105" s="161">
        <v>0</v>
      </c>
    </row>
    <row r="106" spans="2:48" x14ac:dyDescent="0.25">
      <c r="B106" s="139">
        <v>2140</v>
      </c>
      <c r="C106" s="193"/>
      <c r="D106" s="199" t="s">
        <v>12</v>
      </c>
      <c r="E106" s="352">
        <v>0</v>
      </c>
      <c r="F106" s="352">
        <v>0</v>
      </c>
      <c r="G106" s="368">
        <v>0</v>
      </c>
      <c r="I106" s="361">
        <v>0</v>
      </c>
      <c r="J106" s="361">
        <v>0</v>
      </c>
      <c r="K106" s="373">
        <v>0</v>
      </c>
      <c r="M106" s="160">
        <v>0</v>
      </c>
      <c r="N106" s="160">
        <v>0</v>
      </c>
      <c r="O106" s="200">
        <v>0</v>
      </c>
      <c r="Q106" s="160">
        <v>0</v>
      </c>
      <c r="R106" s="160">
        <v>0</v>
      </c>
      <c r="S106" s="200">
        <v>0</v>
      </c>
      <c r="U106" s="160">
        <v>0</v>
      </c>
      <c r="V106" s="160">
        <v>0</v>
      </c>
      <c r="W106" s="200">
        <v>0</v>
      </c>
      <c r="Y106" s="160">
        <v>0</v>
      </c>
      <c r="Z106" s="158">
        <v>0</v>
      </c>
      <c r="AA106" s="158">
        <v>0</v>
      </c>
      <c r="AC106" s="161">
        <v>0</v>
      </c>
      <c r="AD106" s="161">
        <v>0</v>
      </c>
      <c r="AE106" s="161">
        <v>0</v>
      </c>
      <c r="AF106" s="132"/>
      <c r="AG106" s="161">
        <v>0</v>
      </c>
      <c r="AH106" s="161">
        <v>0</v>
      </c>
      <c r="AI106" s="161">
        <v>0</v>
      </c>
      <c r="AJ106" s="132"/>
      <c r="AK106" s="161">
        <v>0</v>
      </c>
      <c r="AL106" s="161">
        <v>0</v>
      </c>
      <c r="AM106" s="161">
        <v>0</v>
      </c>
      <c r="AN106" s="132"/>
      <c r="AO106" s="161">
        <v>0</v>
      </c>
      <c r="AP106" s="161">
        <v>0</v>
      </c>
      <c r="AQ106" s="161">
        <v>0</v>
      </c>
      <c r="AR106" s="132"/>
      <c r="AS106" s="161">
        <v>0</v>
      </c>
      <c r="AT106" s="161">
        <v>0</v>
      </c>
      <c r="AU106" s="161">
        <v>0</v>
      </c>
    </row>
    <row r="107" spans="2:48" x14ac:dyDescent="0.25">
      <c r="B107" s="139">
        <v>2150</v>
      </c>
      <c r="C107" s="193"/>
      <c r="D107" s="199" t="s">
        <v>14</v>
      </c>
      <c r="E107" s="352">
        <v>0</v>
      </c>
      <c r="F107" s="352">
        <v>0</v>
      </c>
      <c r="G107" s="369">
        <v>0</v>
      </c>
      <c r="I107" s="353">
        <v>0</v>
      </c>
      <c r="J107" s="353">
        <v>0</v>
      </c>
      <c r="K107" s="374">
        <v>0</v>
      </c>
      <c r="M107" s="160">
        <v>0</v>
      </c>
      <c r="N107" s="160">
        <v>0</v>
      </c>
      <c r="O107" s="200">
        <v>0</v>
      </c>
      <c r="Q107" s="160">
        <v>0</v>
      </c>
      <c r="R107" s="160">
        <v>0</v>
      </c>
      <c r="S107" s="200">
        <v>0</v>
      </c>
      <c r="U107" s="160">
        <v>0</v>
      </c>
      <c r="V107" s="160">
        <v>0</v>
      </c>
      <c r="W107" s="200">
        <v>0</v>
      </c>
      <c r="Y107" s="160">
        <v>0</v>
      </c>
      <c r="Z107" s="158">
        <v>0</v>
      </c>
      <c r="AA107" s="158">
        <v>0</v>
      </c>
      <c r="AC107" s="161">
        <v>0</v>
      </c>
      <c r="AD107" s="161">
        <v>0</v>
      </c>
      <c r="AE107" s="161">
        <v>0</v>
      </c>
      <c r="AF107" s="132"/>
      <c r="AG107" s="161">
        <v>0</v>
      </c>
      <c r="AH107" s="161">
        <v>0</v>
      </c>
      <c r="AI107" s="161">
        <v>0</v>
      </c>
      <c r="AJ107" s="132"/>
      <c r="AK107" s="161">
        <v>0</v>
      </c>
      <c r="AL107" s="161">
        <v>0</v>
      </c>
      <c r="AM107" s="161">
        <v>0</v>
      </c>
      <c r="AN107" s="132"/>
      <c r="AO107" s="161">
        <v>0</v>
      </c>
      <c r="AP107" s="161">
        <v>0</v>
      </c>
      <c r="AQ107" s="161">
        <v>0</v>
      </c>
      <c r="AR107" s="132"/>
      <c r="AS107" s="161">
        <v>0</v>
      </c>
      <c r="AT107" s="161">
        <v>0</v>
      </c>
      <c r="AU107" s="161">
        <v>0</v>
      </c>
    </row>
    <row r="108" spans="2:48" x14ac:dyDescent="0.25">
      <c r="B108" s="139">
        <v>2160</v>
      </c>
      <c r="C108" s="193"/>
      <c r="D108" s="199" t="s">
        <v>16</v>
      </c>
      <c r="E108" s="352">
        <v>0</v>
      </c>
      <c r="F108" s="352">
        <v>0</v>
      </c>
      <c r="G108" s="368">
        <v>0</v>
      </c>
      <c r="I108" s="361">
        <v>0</v>
      </c>
      <c r="J108" s="361">
        <v>0</v>
      </c>
      <c r="K108" s="373">
        <v>0</v>
      </c>
      <c r="M108" s="160">
        <v>0</v>
      </c>
      <c r="N108" s="160">
        <v>0</v>
      </c>
      <c r="O108" s="200">
        <v>0</v>
      </c>
      <c r="Q108" s="160">
        <v>0</v>
      </c>
      <c r="R108" s="160">
        <v>0</v>
      </c>
      <c r="S108" s="200">
        <v>0</v>
      </c>
      <c r="U108" s="160">
        <v>0</v>
      </c>
      <c r="V108" s="160">
        <v>0</v>
      </c>
      <c r="W108" s="200">
        <v>0</v>
      </c>
      <c r="Y108" s="160">
        <v>0</v>
      </c>
      <c r="Z108" s="158">
        <v>0</v>
      </c>
      <c r="AA108" s="158">
        <v>0</v>
      </c>
      <c r="AC108" s="161">
        <v>0</v>
      </c>
      <c r="AD108" s="161">
        <v>0</v>
      </c>
      <c r="AE108" s="161">
        <v>0</v>
      </c>
      <c r="AF108" s="132"/>
      <c r="AG108" s="161">
        <v>0</v>
      </c>
      <c r="AH108" s="161">
        <v>0</v>
      </c>
      <c r="AI108" s="161">
        <v>0</v>
      </c>
      <c r="AJ108" s="132"/>
      <c r="AK108" s="161">
        <v>0</v>
      </c>
      <c r="AL108" s="161">
        <v>0</v>
      </c>
      <c r="AM108" s="161">
        <v>0</v>
      </c>
      <c r="AN108" s="132"/>
      <c r="AO108" s="161">
        <v>0</v>
      </c>
      <c r="AP108" s="161">
        <v>0</v>
      </c>
      <c r="AQ108" s="161">
        <v>0</v>
      </c>
      <c r="AR108" s="132"/>
      <c r="AS108" s="161">
        <v>0</v>
      </c>
      <c r="AT108" s="161">
        <v>0</v>
      </c>
      <c r="AU108" s="161">
        <v>0</v>
      </c>
    </row>
    <row r="109" spans="2:48" x14ac:dyDescent="0.25">
      <c r="B109" s="139">
        <v>2170</v>
      </c>
      <c r="C109" s="193"/>
      <c r="D109" s="199" t="s">
        <v>18</v>
      </c>
      <c r="E109" s="352">
        <v>8583471.8499999996</v>
      </c>
      <c r="F109" s="352">
        <v>8440748.9299999997</v>
      </c>
      <c r="G109" s="368">
        <v>7498720.0099999998</v>
      </c>
      <c r="I109" s="361">
        <v>6257596.2699999996</v>
      </c>
      <c r="J109" s="361">
        <v>6469277.9299999997</v>
      </c>
      <c r="K109" s="373">
        <v>6873854.1399999997</v>
      </c>
      <c r="M109" s="160">
        <v>0</v>
      </c>
      <c r="N109" s="160">
        <v>0</v>
      </c>
      <c r="O109" s="200">
        <v>0</v>
      </c>
      <c r="Q109" s="160">
        <v>0</v>
      </c>
      <c r="R109" s="160">
        <v>0</v>
      </c>
      <c r="S109" s="200">
        <v>0</v>
      </c>
      <c r="U109" s="160">
        <v>0</v>
      </c>
      <c r="V109" s="160">
        <v>0</v>
      </c>
      <c r="W109" s="200">
        <v>0</v>
      </c>
      <c r="Y109" s="160">
        <v>0</v>
      </c>
      <c r="Z109" s="158">
        <v>0</v>
      </c>
      <c r="AA109" s="158">
        <v>0</v>
      </c>
      <c r="AC109" s="161">
        <v>0</v>
      </c>
      <c r="AD109" s="161">
        <v>0</v>
      </c>
      <c r="AE109" s="161">
        <v>0</v>
      </c>
      <c r="AF109" s="132"/>
      <c r="AG109" s="161">
        <v>0</v>
      </c>
      <c r="AH109" s="161">
        <v>0</v>
      </c>
      <c r="AI109" s="161">
        <v>0</v>
      </c>
      <c r="AJ109" s="132"/>
      <c r="AK109" s="161">
        <v>0</v>
      </c>
      <c r="AL109" s="161">
        <v>0</v>
      </c>
      <c r="AM109" s="161">
        <v>0</v>
      </c>
      <c r="AN109" s="132"/>
      <c r="AO109" s="161">
        <v>0</v>
      </c>
      <c r="AP109" s="161">
        <v>0</v>
      </c>
      <c r="AQ109" s="161">
        <v>0</v>
      </c>
      <c r="AR109" s="132"/>
      <c r="AS109" s="161">
        <v>0</v>
      </c>
      <c r="AT109" s="161">
        <v>0</v>
      </c>
      <c r="AU109" s="161">
        <v>0</v>
      </c>
    </row>
    <row r="110" spans="2:48" x14ac:dyDescent="0.25">
      <c r="B110" s="139">
        <v>2190</v>
      </c>
      <c r="C110" s="193"/>
      <c r="D110" s="199" t="s">
        <v>19</v>
      </c>
      <c r="E110" s="352">
        <v>0</v>
      </c>
      <c r="F110" s="352">
        <v>0</v>
      </c>
      <c r="G110" s="368">
        <v>0</v>
      </c>
      <c r="I110" s="353">
        <v>0</v>
      </c>
      <c r="J110" s="353">
        <v>0</v>
      </c>
      <c r="K110" s="373">
        <v>0</v>
      </c>
      <c r="M110" s="160">
        <v>0</v>
      </c>
      <c r="N110" s="160">
        <v>0</v>
      </c>
      <c r="O110" s="200">
        <v>0</v>
      </c>
      <c r="Q110" s="160">
        <v>0</v>
      </c>
      <c r="R110" s="160">
        <v>0</v>
      </c>
      <c r="S110" s="200">
        <v>0</v>
      </c>
      <c r="U110" s="160">
        <v>0</v>
      </c>
      <c r="V110" s="160">
        <v>0</v>
      </c>
      <c r="W110" s="200">
        <v>0</v>
      </c>
      <c r="Y110" s="160">
        <v>0</v>
      </c>
      <c r="Z110" s="158">
        <v>0</v>
      </c>
      <c r="AA110" s="158">
        <v>0</v>
      </c>
      <c r="AC110" s="161">
        <v>0</v>
      </c>
      <c r="AD110" s="161">
        <v>0</v>
      </c>
      <c r="AE110" s="161">
        <v>0</v>
      </c>
      <c r="AF110" s="132"/>
      <c r="AG110" s="161">
        <v>0</v>
      </c>
      <c r="AH110" s="161">
        <v>0</v>
      </c>
      <c r="AI110" s="161">
        <v>0</v>
      </c>
      <c r="AJ110" s="132"/>
      <c r="AK110" s="161">
        <v>0</v>
      </c>
      <c r="AL110" s="161">
        <v>0</v>
      </c>
      <c r="AM110" s="161">
        <v>0</v>
      </c>
      <c r="AN110" s="132"/>
      <c r="AO110" s="161">
        <v>0</v>
      </c>
      <c r="AP110" s="161">
        <v>0</v>
      </c>
      <c r="AQ110" s="161">
        <v>0</v>
      </c>
      <c r="AR110" s="132"/>
      <c r="AS110" s="161">
        <v>0</v>
      </c>
      <c r="AT110" s="161">
        <v>0</v>
      </c>
      <c r="AU110" s="161">
        <v>0</v>
      </c>
    </row>
    <row r="111" spans="2:48" x14ac:dyDescent="0.25">
      <c r="B111" s="139"/>
      <c r="C111" s="193"/>
      <c r="D111" s="199"/>
      <c r="E111" s="354"/>
      <c r="F111" s="354"/>
      <c r="G111" s="368"/>
      <c r="I111" s="353"/>
      <c r="J111" s="353"/>
      <c r="K111" s="373"/>
      <c r="M111" s="152"/>
      <c r="N111" s="152"/>
      <c r="O111" s="204"/>
      <c r="Q111" s="152"/>
      <c r="R111" s="152"/>
      <c r="S111" s="204"/>
      <c r="U111" s="152"/>
      <c r="V111" s="152"/>
      <c r="W111" s="204"/>
      <c r="Y111" s="152"/>
      <c r="Z111" s="149"/>
      <c r="AA111" s="149"/>
      <c r="AC111" s="153"/>
      <c r="AD111" s="153"/>
      <c r="AE111" s="153"/>
      <c r="AF111" s="132"/>
      <c r="AG111" s="153"/>
      <c r="AH111" s="153"/>
      <c r="AI111" s="153"/>
      <c r="AJ111" s="132"/>
      <c r="AK111" s="153"/>
      <c r="AL111" s="153"/>
      <c r="AM111" s="153"/>
      <c r="AN111" s="132"/>
      <c r="AO111" s="153"/>
      <c r="AP111" s="153"/>
      <c r="AQ111" s="153"/>
      <c r="AR111" s="132"/>
      <c r="AS111" s="153"/>
      <c r="AT111" s="153"/>
      <c r="AU111" s="153"/>
    </row>
    <row r="112" spans="2:48" x14ac:dyDescent="0.25">
      <c r="B112" s="139">
        <v>2100</v>
      </c>
      <c r="C112" s="193"/>
      <c r="D112" s="201" t="s">
        <v>21</v>
      </c>
      <c r="E112" s="352">
        <v>83809727.859999999</v>
      </c>
      <c r="F112" s="352">
        <v>81980636.219999999</v>
      </c>
      <c r="G112" s="368">
        <v>125517540.3</v>
      </c>
      <c r="I112" s="361">
        <v>16020830.029999999</v>
      </c>
      <c r="J112" s="361">
        <v>15840155.83</v>
      </c>
      <c r="K112" s="373">
        <v>18950751.789999999</v>
      </c>
      <c r="L112" s="162"/>
      <c r="M112" s="160">
        <f t="shared" ref="M112" si="81">SUM(M103:M110)</f>
        <v>1259860.9099999999</v>
      </c>
      <c r="N112" s="160">
        <f t="shared" ref="N112:O112" si="82">SUM(N103:N110)</f>
        <v>1224765.51</v>
      </c>
      <c r="O112" s="200">
        <f t="shared" si="82"/>
        <v>754362.51</v>
      </c>
      <c r="P112" s="162"/>
      <c r="Q112" s="160">
        <f t="shared" ref="Q112" si="83">SUM(Q103:Q110)</f>
        <v>59464.3</v>
      </c>
      <c r="R112" s="160">
        <f t="shared" ref="R112:S112" si="84">SUM(R103:R110)</f>
        <v>27142.74</v>
      </c>
      <c r="S112" s="200">
        <f t="shared" si="84"/>
        <v>28317.88</v>
      </c>
      <c r="T112" s="162"/>
      <c r="U112" s="160">
        <f t="shared" ref="U112" si="85">SUM(U103:U110)</f>
        <v>102791.22</v>
      </c>
      <c r="V112" s="160">
        <f t="shared" ref="V112:W112" si="86">SUM(V103:V110)</f>
        <v>68139.990000000005</v>
      </c>
      <c r="W112" s="200">
        <f t="shared" si="86"/>
        <v>57220.23</v>
      </c>
      <c r="Y112" s="177">
        <f t="shared" ref="Y112:AA112" si="87">SUM(Y103:Y110)</f>
        <v>0</v>
      </c>
      <c r="Z112" s="176">
        <f t="shared" si="87"/>
        <v>0</v>
      </c>
      <c r="AA112" s="176">
        <f t="shared" si="87"/>
        <v>0</v>
      </c>
      <c r="AC112" s="178">
        <f>SUM(AC103:AC110)</f>
        <v>0</v>
      </c>
      <c r="AD112" s="178">
        <f>SUM(AD103:AD110)</f>
        <v>0</v>
      </c>
      <c r="AE112" s="178">
        <f>SUM(AE103:AE110)</f>
        <v>0</v>
      </c>
      <c r="AF112" s="132"/>
      <c r="AG112" s="178">
        <f>SUM(AG103:AG110)</f>
        <v>0</v>
      </c>
      <c r="AH112" s="178">
        <f>SUM(AH103:AH110)</f>
        <v>0</v>
      </c>
      <c r="AI112" s="178">
        <f>SUM(AI103:AI110)</f>
        <v>0</v>
      </c>
      <c r="AJ112" s="132"/>
      <c r="AK112" s="178">
        <f>SUM(AK103:AK110)</f>
        <v>0</v>
      </c>
      <c r="AL112" s="178">
        <f>SUM(AL103:AL110)</f>
        <v>0</v>
      </c>
      <c r="AM112" s="178">
        <f>SUM(AM103:AM110)</f>
        <v>0</v>
      </c>
      <c r="AN112" s="132"/>
      <c r="AO112" s="178">
        <f>SUM(AO103:AO110)</f>
        <v>0</v>
      </c>
      <c r="AP112" s="178">
        <f>SUM(AP103:AP110)</f>
        <v>0</v>
      </c>
      <c r="AQ112" s="178">
        <f>SUM(AQ103:AQ110)</f>
        <v>0</v>
      </c>
      <c r="AR112" s="132"/>
      <c r="AS112" s="178">
        <f>SUM(AS103:AS110)</f>
        <v>0</v>
      </c>
      <c r="AT112" s="178">
        <f>SUM(AT103:AT110)</f>
        <v>0</v>
      </c>
      <c r="AU112" s="178">
        <f>SUM(AU103:AU110)</f>
        <v>0</v>
      </c>
    </row>
    <row r="113" spans="2:48" x14ac:dyDescent="0.25">
      <c r="B113" s="139"/>
      <c r="C113" s="193"/>
      <c r="D113" s="194"/>
      <c r="E113" s="354"/>
      <c r="F113" s="354"/>
      <c r="G113" s="370"/>
      <c r="I113" s="353"/>
      <c r="J113" s="353"/>
      <c r="K113" s="375"/>
      <c r="M113" s="152"/>
      <c r="N113" s="152"/>
      <c r="O113" s="204"/>
      <c r="Q113" s="152"/>
      <c r="R113" s="152"/>
      <c r="S113" s="204"/>
      <c r="U113" s="152"/>
      <c r="V113" s="152"/>
      <c r="W113" s="204"/>
      <c r="Y113" s="152"/>
      <c r="Z113" s="149"/>
      <c r="AA113" s="149"/>
      <c r="AC113" s="153"/>
      <c r="AD113" s="153"/>
      <c r="AE113" s="153"/>
      <c r="AF113" s="132"/>
      <c r="AG113" s="153"/>
      <c r="AH113" s="153"/>
      <c r="AI113" s="153"/>
      <c r="AJ113" s="132"/>
      <c r="AK113" s="153"/>
      <c r="AL113" s="153"/>
      <c r="AM113" s="153"/>
      <c r="AN113" s="132"/>
      <c r="AO113" s="153"/>
      <c r="AP113" s="153"/>
      <c r="AQ113" s="153"/>
      <c r="AR113" s="132"/>
      <c r="AS113" s="153"/>
      <c r="AT113" s="153"/>
      <c r="AU113" s="153"/>
    </row>
    <row r="114" spans="2:48" x14ac:dyDescent="0.25">
      <c r="B114" s="139"/>
      <c r="C114" s="145" t="s">
        <v>24</v>
      </c>
      <c r="D114" s="198"/>
      <c r="E114" s="354"/>
      <c r="F114" s="354"/>
      <c r="G114" s="368"/>
      <c r="I114" s="353"/>
      <c r="J114" s="353"/>
      <c r="K114" s="373"/>
      <c r="M114" s="160"/>
      <c r="N114" s="160"/>
      <c r="O114" s="200"/>
      <c r="Q114" s="160"/>
      <c r="R114" s="160"/>
      <c r="S114" s="200"/>
      <c r="U114" s="160"/>
      <c r="V114" s="160"/>
      <c r="W114" s="200"/>
      <c r="Y114" s="160"/>
      <c r="Z114" s="158"/>
      <c r="AA114" s="158"/>
      <c r="AC114" s="161"/>
      <c r="AD114" s="161"/>
      <c r="AE114" s="161"/>
      <c r="AF114" s="132"/>
      <c r="AG114" s="161"/>
      <c r="AH114" s="161"/>
      <c r="AI114" s="161"/>
      <c r="AJ114" s="132"/>
      <c r="AK114" s="161"/>
      <c r="AL114" s="161"/>
      <c r="AM114" s="161"/>
      <c r="AN114" s="132"/>
      <c r="AO114" s="161"/>
      <c r="AP114" s="161"/>
      <c r="AQ114" s="161"/>
      <c r="AR114" s="132"/>
      <c r="AS114" s="161"/>
      <c r="AT114" s="161"/>
      <c r="AU114" s="161"/>
    </row>
    <row r="115" spans="2:48" x14ac:dyDescent="0.25">
      <c r="B115" s="139">
        <v>2210</v>
      </c>
      <c r="C115" s="193"/>
      <c r="D115" s="199" t="s">
        <v>26</v>
      </c>
      <c r="E115" s="352">
        <v>0</v>
      </c>
      <c r="F115" s="352">
        <v>0</v>
      </c>
      <c r="G115" s="368">
        <v>0</v>
      </c>
      <c r="I115" s="361">
        <v>0</v>
      </c>
      <c r="J115" s="361">
        <v>0</v>
      </c>
      <c r="K115" s="373">
        <v>0</v>
      </c>
      <c r="M115" s="160">
        <v>0</v>
      </c>
      <c r="N115" s="160">
        <v>0</v>
      </c>
      <c r="O115" s="200">
        <v>0</v>
      </c>
      <c r="Q115" s="160">
        <v>0</v>
      </c>
      <c r="R115" s="160">
        <v>0</v>
      </c>
      <c r="S115" s="200">
        <v>0</v>
      </c>
      <c r="U115" s="160">
        <v>0</v>
      </c>
      <c r="V115" s="160">
        <v>0</v>
      </c>
      <c r="W115" s="200">
        <v>0</v>
      </c>
      <c r="Y115" s="160">
        <v>0</v>
      </c>
      <c r="Z115" s="158">
        <v>0</v>
      </c>
      <c r="AA115" s="158">
        <v>0</v>
      </c>
      <c r="AC115" s="161">
        <v>0</v>
      </c>
      <c r="AD115" s="161">
        <v>0</v>
      </c>
      <c r="AE115" s="161">
        <v>0</v>
      </c>
      <c r="AF115" s="132"/>
      <c r="AG115" s="161">
        <v>0</v>
      </c>
      <c r="AH115" s="161">
        <v>0</v>
      </c>
      <c r="AI115" s="161">
        <v>0</v>
      </c>
      <c r="AJ115" s="132"/>
      <c r="AK115" s="161">
        <v>0</v>
      </c>
      <c r="AL115" s="161">
        <v>0</v>
      </c>
      <c r="AM115" s="161">
        <v>0</v>
      </c>
      <c r="AN115" s="132"/>
      <c r="AO115" s="161">
        <v>0</v>
      </c>
      <c r="AP115" s="161">
        <v>0</v>
      </c>
      <c r="AQ115" s="161">
        <v>0</v>
      </c>
      <c r="AR115" s="132"/>
      <c r="AS115" s="161">
        <v>0</v>
      </c>
      <c r="AT115" s="161">
        <v>0</v>
      </c>
      <c r="AU115" s="161">
        <v>0</v>
      </c>
    </row>
    <row r="116" spans="2:48" x14ac:dyDescent="0.25">
      <c r="B116" s="139">
        <v>2220</v>
      </c>
      <c r="C116" s="193"/>
      <c r="D116" s="199" t="s">
        <v>28</v>
      </c>
      <c r="E116" s="352">
        <v>0</v>
      </c>
      <c r="F116" s="352">
        <v>0</v>
      </c>
      <c r="G116" s="368">
        <v>0</v>
      </c>
      <c r="I116" s="361">
        <v>0</v>
      </c>
      <c r="J116" s="361">
        <v>0</v>
      </c>
      <c r="K116" s="373">
        <v>0</v>
      </c>
      <c r="M116" s="160">
        <v>0</v>
      </c>
      <c r="N116" s="160">
        <v>0</v>
      </c>
      <c r="O116" s="200">
        <v>0</v>
      </c>
      <c r="Q116" s="160">
        <v>0</v>
      </c>
      <c r="R116" s="160">
        <v>0</v>
      </c>
      <c r="S116" s="200">
        <v>0</v>
      </c>
      <c r="U116" s="160">
        <v>0</v>
      </c>
      <c r="V116" s="160">
        <v>0</v>
      </c>
      <c r="W116" s="200">
        <v>0</v>
      </c>
      <c r="Y116" s="160">
        <v>0</v>
      </c>
      <c r="Z116" s="158">
        <v>0</v>
      </c>
      <c r="AA116" s="158">
        <v>0</v>
      </c>
      <c r="AC116" s="161">
        <v>0</v>
      </c>
      <c r="AD116" s="161">
        <v>0</v>
      </c>
      <c r="AE116" s="161">
        <v>0</v>
      </c>
      <c r="AF116" s="132"/>
      <c r="AG116" s="161">
        <v>0</v>
      </c>
      <c r="AH116" s="161">
        <v>0</v>
      </c>
      <c r="AI116" s="161">
        <v>0</v>
      </c>
      <c r="AJ116" s="132"/>
      <c r="AK116" s="161">
        <v>0</v>
      </c>
      <c r="AL116" s="161">
        <v>0</v>
      </c>
      <c r="AM116" s="161">
        <v>0</v>
      </c>
      <c r="AN116" s="132"/>
      <c r="AO116" s="161">
        <v>0</v>
      </c>
      <c r="AP116" s="161">
        <v>0</v>
      </c>
      <c r="AQ116" s="161">
        <v>0</v>
      </c>
      <c r="AR116" s="132"/>
      <c r="AS116" s="161">
        <v>0</v>
      </c>
      <c r="AT116" s="161">
        <v>0</v>
      </c>
      <c r="AU116" s="161">
        <v>0</v>
      </c>
    </row>
    <row r="117" spans="2:48" x14ac:dyDescent="0.25">
      <c r="B117" s="139">
        <v>2230</v>
      </c>
      <c r="C117" s="193"/>
      <c r="D117" s="199" t="s">
        <v>30</v>
      </c>
      <c r="E117" s="352">
        <v>91107280.930000007</v>
      </c>
      <c r="F117" s="352">
        <v>105050446.84</v>
      </c>
      <c r="G117" s="368">
        <v>116929458.87</v>
      </c>
      <c r="I117" s="361">
        <v>7178585.0099999998</v>
      </c>
      <c r="J117" s="361">
        <v>8440889.0099999998</v>
      </c>
      <c r="K117" s="373">
        <v>9703193.0099999998</v>
      </c>
      <c r="M117" s="160">
        <v>0</v>
      </c>
      <c r="N117" s="160">
        <v>0</v>
      </c>
      <c r="O117" s="200">
        <v>0</v>
      </c>
      <c r="Q117" s="160">
        <v>0</v>
      </c>
      <c r="R117" s="160">
        <v>0</v>
      </c>
      <c r="S117" s="200">
        <v>0</v>
      </c>
      <c r="U117" s="160">
        <v>0</v>
      </c>
      <c r="V117" s="160">
        <v>0</v>
      </c>
      <c r="W117" s="200">
        <v>0</v>
      </c>
      <c r="Y117" s="160">
        <v>0</v>
      </c>
      <c r="Z117" s="158">
        <v>0</v>
      </c>
      <c r="AA117" s="158">
        <v>0</v>
      </c>
      <c r="AC117" s="161">
        <v>0</v>
      </c>
      <c r="AD117" s="161">
        <v>0</v>
      </c>
      <c r="AE117" s="161">
        <v>0</v>
      </c>
      <c r="AF117" s="132"/>
      <c r="AG117" s="161">
        <v>0</v>
      </c>
      <c r="AH117" s="161">
        <v>0</v>
      </c>
      <c r="AI117" s="161">
        <v>0</v>
      </c>
      <c r="AJ117" s="132"/>
      <c r="AK117" s="161">
        <v>0</v>
      </c>
      <c r="AL117" s="161">
        <v>0</v>
      </c>
      <c r="AM117" s="161">
        <v>0</v>
      </c>
      <c r="AN117" s="132"/>
      <c r="AO117" s="161">
        <v>0</v>
      </c>
      <c r="AP117" s="161">
        <v>0</v>
      </c>
      <c r="AQ117" s="161">
        <v>0</v>
      </c>
      <c r="AR117" s="132"/>
      <c r="AS117" s="161">
        <v>0</v>
      </c>
      <c r="AT117" s="161">
        <v>0</v>
      </c>
      <c r="AU117" s="161">
        <v>0</v>
      </c>
    </row>
    <row r="118" spans="2:48" x14ac:dyDescent="0.25">
      <c r="B118" s="139">
        <v>2240</v>
      </c>
      <c r="C118" s="193"/>
      <c r="D118" s="199" t="s">
        <v>32</v>
      </c>
      <c r="E118" s="352">
        <v>0</v>
      </c>
      <c r="F118" s="352">
        <v>0</v>
      </c>
      <c r="G118" s="368">
        <v>0</v>
      </c>
      <c r="I118" s="361">
        <v>0</v>
      </c>
      <c r="J118" s="361">
        <v>0</v>
      </c>
      <c r="K118" s="373">
        <v>0</v>
      </c>
      <c r="M118" s="160">
        <v>0</v>
      </c>
      <c r="N118" s="160">
        <v>0</v>
      </c>
      <c r="O118" s="200">
        <v>0</v>
      </c>
      <c r="Q118" s="160">
        <v>0</v>
      </c>
      <c r="R118" s="160">
        <v>0</v>
      </c>
      <c r="S118" s="200">
        <v>0</v>
      </c>
      <c r="U118" s="160">
        <v>0</v>
      </c>
      <c r="V118" s="160">
        <v>0</v>
      </c>
      <c r="W118" s="200">
        <v>0</v>
      </c>
      <c r="Y118" s="160">
        <v>0</v>
      </c>
      <c r="Z118" s="158">
        <v>0</v>
      </c>
      <c r="AA118" s="158">
        <v>0</v>
      </c>
      <c r="AC118" s="161">
        <v>0</v>
      </c>
      <c r="AD118" s="161">
        <v>0</v>
      </c>
      <c r="AE118" s="161">
        <v>0</v>
      </c>
      <c r="AF118" s="132"/>
      <c r="AG118" s="161">
        <v>0</v>
      </c>
      <c r="AH118" s="161">
        <v>0</v>
      </c>
      <c r="AI118" s="161">
        <v>0</v>
      </c>
      <c r="AJ118" s="132"/>
      <c r="AK118" s="161">
        <v>0</v>
      </c>
      <c r="AL118" s="161">
        <v>0</v>
      </c>
      <c r="AM118" s="161">
        <v>0</v>
      </c>
      <c r="AN118" s="132"/>
      <c r="AO118" s="161">
        <v>0</v>
      </c>
      <c r="AP118" s="161">
        <v>0</v>
      </c>
      <c r="AQ118" s="161">
        <v>0</v>
      </c>
      <c r="AR118" s="132"/>
      <c r="AS118" s="161">
        <v>0</v>
      </c>
      <c r="AT118" s="161">
        <v>0</v>
      </c>
      <c r="AU118" s="161">
        <v>0</v>
      </c>
    </row>
    <row r="119" spans="2:48" x14ac:dyDescent="0.25">
      <c r="B119" s="139">
        <v>2250</v>
      </c>
      <c r="C119" s="193"/>
      <c r="D119" s="199" t="s">
        <v>34</v>
      </c>
      <c r="E119" s="352">
        <v>0</v>
      </c>
      <c r="F119" s="352">
        <v>0</v>
      </c>
      <c r="G119" s="368">
        <v>0</v>
      </c>
      <c r="I119" s="361">
        <v>0</v>
      </c>
      <c r="J119" s="361">
        <v>0</v>
      </c>
      <c r="K119" s="373">
        <v>0</v>
      </c>
      <c r="M119" s="160">
        <v>0</v>
      </c>
      <c r="N119" s="160">
        <v>0</v>
      </c>
      <c r="O119" s="200">
        <v>0</v>
      </c>
      <c r="Q119" s="160">
        <v>0</v>
      </c>
      <c r="R119" s="160">
        <v>0</v>
      </c>
      <c r="S119" s="200">
        <v>0</v>
      </c>
      <c r="U119" s="160">
        <v>0</v>
      </c>
      <c r="V119" s="160">
        <v>0</v>
      </c>
      <c r="W119" s="200">
        <v>0</v>
      </c>
      <c r="Y119" s="160">
        <v>0</v>
      </c>
      <c r="Z119" s="158">
        <v>0</v>
      </c>
      <c r="AA119" s="158">
        <v>0</v>
      </c>
      <c r="AC119" s="161">
        <v>0</v>
      </c>
      <c r="AD119" s="161">
        <v>0</v>
      </c>
      <c r="AE119" s="161">
        <v>0</v>
      </c>
      <c r="AF119" s="132"/>
      <c r="AG119" s="161">
        <v>0</v>
      </c>
      <c r="AH119" s="161">
        <v>0</v>
      </c>
      <c r="AI119" s="161">
        <v>0</v>
      </c>
      <c r="AJ119" s="132"/>
      <c r="AK119" s="161">
        <v>0</v>
      </c>
      <c r="AL119" s="161">
        <v>0</v>
      </c>
      <c r="AM119" s="161">
        <v>0</v>
      </c>
      <c r="AN119" s="132"/>
      <c r="AO119" s="161">
        <v>0</v>
      </c>
      <c r="AP119" s="161">
        <v>0</v>
      </c>
      <c r="AQ119" s="161">
        <v>0</v>
      </c>
      <c r="AR119" s="132"/>
      <c r="AS119" s="161">
        <v>0</v>
      </c>
      <c r="AT119" s="161">
        <v>0</v>
      </c>
      <c r="AU119" s="161">
        <v>0</v>
      </c>
    </row>
    <row r="120" spans="2:48" x14ac:dyDescent="0.25">
      <c r="B120" s="139">
        <v>2260</v>
      </c>
      <c r="C120" s="193"/>
      <c r="D120" s="199" t="s">
        <v>36</v>
      </c>
      <c r="E120" s="352">
        <v>0</v>
      </c>
      <c r="F120" s="352">
        <v>0</v>
      </c>
      <c r="G120" s="368">
        <v>0</v>
      </c>
      <c r="I120" s="361">
        <v>0</v>
      </c>
      <c r="J120" s="361">
        <v>0</v>
      </c>
      <c r="K120" s="373">
        <v>0</v>
      </c>
      <c r="M120" s="160">
        <v>0</v>
      </c>
      <c r="N120" s="160">
        <v>0</v>
      </c>
      <c r="O120" s="200">
        <v>0</v>
      </c>
      <c r="Q120" s="160">
        <v>0</v>
      </c>
      <c r="R120" s="160">
        <v>0</v>
      </c>
      <c r="S120" s="200">
        <v>0</v>
      </c>
      <c r="U120" s="160">
        <v>0</v>
      </c>
      <c r="V120" s="160">
        <v>0</v>
      </c>
      <c r="W120" s="200">
        <v>0</v>
      </c>
      <c r="Y120" s="160">
        <v>0</v>
      </c>
      <c r="Z120" s="158">
        <v>0</v>
      </c>
      <c r="AA120" s="158">
        <v>0</v>
      </c>
      <c r="AC120" s="161">
        <v>0</v>
      </c>
      <c r="AD120" s="161">
        <v>0</v>
      </c>
      <c r="AE120" s="161">
        <v>0</v>
      </c>
      <c r="AF120" s="132"/>
      <c r="AG120" s="161">
        <v>0</v>
      </c>
      <c r="AH120" s="161">
        <v>0</v>
      </c>
      <c r="AI120" s="161">
        <v>0</v>
      </c>
      <c r="AJ120" s="132"/>
      <c r="AK120" s="161">
        <v>0</v>
      </c>
      <c r="AL120" s="161">
        <v>0</v>
      </c>
      <c r="AM120" s="161">
        <v>0</v>
      </c>
      <c r="AN120" s="132"/>
      <c r="AO120" s="161">
        <v>0</v>
      </c>
      <c r="AP120" s="161">
        <v>0</v>
      </c>
      <c r="AQ120" s="161">
        <v>0</v>
      </c>
      <c r="AR120" s="132"/>
      <c r="AS120" s="161">
        <v>0</v>
      </c>
      <c r="AT120" s="161">
        <v>0</v>
      </c>
      <c r="AU120" s="161">
        <v>0</v>
      </c>
    </row>
    <row r="121" spans="2:48" x14ac:dyDescent="0.25">
      <c r="B121" s="139"/>
      <c r="C121" s="193"/>
      <c r="D121" s="199"/>
      <c r="E121" s="352"/>
      <c r="F121" s="352"/>
      <c r="G121" s="368"/>
      <c r="I121" s="361"/>
      <c r="J121" s="361"/>
      <c r="K121" s="373"/>
      <c r="M121" s="160"/>
      <c r="N121" s="160"/>
      <c r="O121" s="200"/>
      <c r="Q121" s="160"/>
      <c r="R121" s="160"/>
      <c r="S121" s="200"/>
      <c r="U121" s="160"/>
      <c r="V121" s="160"/>
      <c r="W121" s="200"/>
      <c r="Y121" s="160"/>
      <c r="Z121" s="158"/>
      <c r="AA121" s="158"/>
      <c r="AC121" s="161"/>
      <c r="AD121" s="161"/>
      <c r="AE121" s="161"/>
      <c r="AF121" s="132"/>
      <c r="AG121" s="161"/>
      <c r="AH121" s="161"/>
      <c r="AI121" s="161"/>
      <c r="AJ121" s="132"/>
      <c r="AK121" s="161"/>
      <c r="AL121" s="161"/>
      <c r="AM121" s="161"/>
      <c r="AN121" s="132"/>
      <c r="AO121" s="161"/>
      <c r="AP121" s="161"/>
      <c r="AQ121" s="161"/>
      <c r="AR121" s="132"/>
      <c r="AS121" s="161"/>
      <c r="AT121" s="161"/>
      <c r="AU121" s="161"/>
    </row>
    <row r="122" spans="2:48" x14ac:dyDescent="0.25">
      <c r="B122" s="139">
        <v>2200</v>
      </c>
      <c r="C122" s="193"/>
      <c r="D122" s="201" t="s">
        <v>39</v>
      </c>
      <c r="E122" s="352">
        <v>91107280.930000007</v>
      </c>
      <c r="F122" s="352">
        <v>105050446.84</v>
      </c>
      <c r="G122" s="368">
        <v>116929458.87</v>
      </c>
      <c r="I122" s="353">
        <v>7178585.0099999998</v>
      </c>
      <c r="J122" s="353">
        <v>8440889.0099999998</v>
      </c>
      <c r="K122" s="375">
        <v>9703193.0099999998</v>
      </c>
      <c r="M122" s="177">
        <f t="shared" ref="M122" si="88">SUM(M114:M120)</f>
        <v>0</v>
      </c>
      <c r="N122" s="177">
        <f t="shared" ref="N122:O122" si="89">SUM(N114:N120)</f>
        <v>0</v>
      </c>
      <c r="O122" s="203">
        <f t="shared" si="89"/>
        <v>0</v>
      </c>
      <c r="Q122" s="177">
        <f t="shared" ref="Q122" si="90">SUM(Q114:Q120)</f>
        <v>0</v>
      </c>
      <c r="R122" s="177">
        <f t="shared" ref="R122:S122" si="91">SUM(R114:R120)</f>
        <v>0</v>
      </c>
      <c r="S122" s="203">
        <f t="shared" si="91"/>
        <v>0</v>
      </c>
      <c r="U122" s="177">
        <f t="shared" ref="U122" si="92">SUM(U114:U120)</f>
        <v>0</v>
      </c>
      <c r="V122" s="177">
        <f t="shared" ref="V122:W122" si="93">SUM(V114:V120)</f>
        <v>0</v>
      </c>
      <c r="W122" s="203">
        <f t="shared" si="93"/>
        <v>0</v>
      </c>
      <c r="Y122" s="177">
        <f t="shared" ref="Y122:AA122" si="94">SUM(Y114:Y120)</f>
        <v>0</v>
      </c>
      <c r="Z122" s="176">
        <f t="shared" si="94"/>
        <v>0</v>
      </c>
      <c r="AA122" s="176">
        <f t="shared" si="94"/>
        <v>0</v>
      </c>
      <c r="AC122" s="178">
        <f>SUM(AC114:AC120)</f>
        <v>0</v>
      </c>
      <c r="AD122" s="178">
        <f>SUM(AD114:AD120)</f>
        <v>0</v>
      </c>
      <c r="AE122" s="178">
        <f>SUM(AE114:AE120)</f>
        <v>0</v>
      </c>
      <c r="AF122" s="132"/>
      <c r="AG122" s="178">
        <f>SUM(AG114:AG120)</f>
        <v>0</v>
      </c>
      <c r="AH122" s="178">
        <f>SUM(AH114:AH120)</f>
        <v>0</v>
      </c>
      <c r="AI122" s="178">
        <f>SUM(AI114:AI120)</f>
        <v>0</v>
      </c>
      <c r="AJ122" s="132"/>
      <c r="AK122" s="178">
        <f>SUM(AK114:AK120)</f>
        <v>0</v>
      </c>
      <c r="AL122" s="178">
        <f>SUM(AL114:AL120)</f>
        <v>0</v>
      </c>
      <c r="AM122" s="178">
        <f>SUM(AM114:AM120)</f>
        <v>0</v>
      </c>
      <c r="AN122" s="132"/>
      <c r="AO122" s="178">
        <f>SUM(AO114:AO120)</f>
        <v>0</v>
      </c>
      <c r="AP122" s="178">
        <f>SUM(AP114:AP120)</f>
        <v>0</v>
      </c>
      <c r="AQ122" s="178">
        <f>SUM(AQ114:AQ120)</f>
        <v>0</v>
      </c>
      <c r="AR122" s="132"/>
      <c r="AS122" s="178">
        <f>SUM(AS114:AS120)</f>
        <v>0</v>
      </c>
      <c r="AT122" s="178">
        <f>SUM(AT114:AT120)</f>
        <v>0</v>
      </c>
      <c r="AU122" s="178">
        <f>SUM(AU114:AU120)</f>
        <v>0</v>
      </c>
    </row>
    <row r="123" spans="2:48" x14ac:dyDescent="0.25">
      <c r="B123" s="139"/>
      <c r="C123" s="193"/>
      <c r="D123" s="199"/>
      <c r="E123" s="354"/>
      <c r="F123" s="354"/>
      <c r="G123" s="370"/>
      <c r="I123" s="353"/>
      <c r="J123" s="353"/>
      <c r="K123" s="375"/>
      <c r="M123" s="152"/>
      <c r="N123" s="152"/>
      <c r="O123" s="204"/>
      <c r="Q123" s="152"/>
      <c r="R123" s="152"/>
      <c r="S123" s="204"/>
      <c r="U123" s="152"/>
      <c r="V123" s="152"/>
      <c r="W123" s="204"/>
      <c r="Y123" s="152"/>
      <c r="Z123" s="149"/>
      <c r="AA123" s="149"/>
      <c r="AC123" s="153"/>
      <c r="AD123" s="153"/>
      <c r="AE123" s="153"/>
      <c r="AF123" s="132"/>
      <c r="AG123" s="153"/>
      <c r="AH123" s="153"/>
      <c r="AI123" s="153"/>
      <c r="AJ123" s="132"/>
      <c r="AK123" s="153"/>
      <c r="AL123" s="153"/>
      <c r="AM123" s="153"/>
      <c r="AN123" s="132"/>
      <c r="AO123" s="153"/>
      <c r="AP123" s="153"/>
      <c r="AQ123" s="153"/>
      <c r="AR123" s="132"/>
      <c r="AS123" s="153"/>
      <c r="AT123" s="153"/>
      <c r="AU123" s="153"/>
    </row>
    <row r="124" spans="2:48" s="216" customFormat="1" x14ac:dyDescent="0.25">
      <c r="B124" s="213">
        <v>2000</v>
      </c>
      <c r="C124" s="214"/>
      <c r="D124" s="215" t="s">
        <v>41</v>
      </c>
      <c r="E124" s="354">
        <v>174917008.79000002</v>
      </c>
      <c r="F124" s="354">
        <v>187031083.06</v>
      </c>
      <c r="G124" s="370">
        <v>242446999.17000002</v>
      </c>
      <c r="I124" s="353">
        <v>23199415.039999999</v>
      </c>
      <c r="J124" s="353">
        <v>24281044.84</v>
      </c>
      <c r="K124" s="375">
        <v>28653944.800000001</v>
      </c>
      <c r="M124" s="180">
        <f t="shared" ref="M124" si="95">+M122+M112</f>
        <v>1259860.9099999999</v>
      </c>
      <c r="N124" s="180">
        <f t="shared" ref="N124:O124" si="96">+N122+N112</f>
        <v>1224765.51</v>
      </c>
      <c r="O124" s="377">
        <f t="shared" si="96"/>
        <v>754362.51</v>
      </c>
      <c r="Q124" s="180">
        <f t="shared" ref="Q124" si="97">+Q122+Q112</f>
        <v>59464.3</v>
      </c>
      <c r="R124" s="180">
        <f t="shared" ref="R124:S124" si="98">+R122+R112</f>
        <v>27142.74</v>
      </c>
      <c r="S124" s="377">
        <f t="shared" si="98"/>
        <v>28317.88</v>
      </c>
      <c r="U124" s="180">
        <f t="shared" ref="U124" si="99">+U122+U112</f>
        <v>102791.22</v>
      </c>
      <c r="V124" s="180">
        <f t="shared" ref="V124:W124" si="100">+V122+V112</f>
        <v>68139.990000000005</v>
      </c>
      <c r="W124" s="377">
        <f t="shared" si="100"/>
        <v>57220.23</v>
      </c>
      <c r="Y124" s="180">
        <f t="shared" ref="Y124:AA124" si="101">+Y122+Y112</f>
        <v>0</v>
      </c>
      <c r="Z124" s="179">
        <f t="shared" si="101"/>
        <v>0</v>
      </c>
      <c r="AA124" s="179">
        <f t="shared" si="101"/>
        <v>0</v>
      </c>
      <c r="AC124" s="181">
        <f>+AC122+AC112</f>
        <v>0</v>
      </c>
      <c r="AD124" s="181">
        <f>+AD122+AD112</f>
        <v>0</v>
      </c>
      <c r="AE124" s="181">
        <f>+AE122+AE112</f>
        <v>0</v>
      </c>
      <c r="AF124" s="217"/>
      <c r="AG124" s="181">
        <f>+AG122+AG112</f>
        <v>0</v>
      </c>
      <c r="AH124" s="181">
        <f>+AH122+AH112</f>
        <v>0</v>
      </c>
      <c r="AI124" s="181">
        <f>+AI122+AI112</f>
        <v>0</v>
      </c>
      <c r="AJ124" s="217"/>
      <c r="AK124" s="181">
        <f>+AK122+AK112</f>
        <v>0</v>
      </c>
      <c r="AL124" s="181">
        <f>+AL122+AL112</f>
        <v>0</v>
      </c>
      <c r="AM124" s="181">
        <f>+AM122+AM112</f>
        <v>0</v>
      </c>
      <c r="AN124" s="217"/>
      <c r="AO124" s="181">
        <f>+AO122+AO112</f>
        <v>0</v>
      </c>
      <c r="AP124" s="181">
        <f>+AP122+AP112</f>
        <v>0</v>
      </c>
      <c r="AQ124" s="181">
        <f>+AQ122+AQ112</f>
        <v>0</v>
      </c>
      <c r="AR124" s="217"/>
      <c r="AS124" s="181">
        <f>+AS122+AS112</f>
        <v>0</v>
      </c>
      <c r="AT124" s="181">
        <f>+AT122+AT112</f>
        <v>0</v>
      </c>
      <c r="AU124" s="181">
        <f>+AU122+AU112</f>
        <v>0</v>
      </c>
      <c r="AV124" s="218">
        <f>SUM(E124+I124+M124+Q124+U124+Y124)</f>
        <v>199538540.26000002</v>
      </c>
    </row>
    <row r="125" spans="2:48" x14ac:dyDescent="0.25">
      <c r="B125" s="139"/>
      <c r="C125" s="193"/>
      <c r="D125" s="194"/>
      <c r="E125" s="354"/>
      <c r="F125" s="354"/>
      <c r="G125" s="370"/>
      <c r="I125" s="353"/>
      <c r="J125" s="353"/>
      <c r="K125" s="375"/>
      <c r="M125" s="152"/>
      <c r="N125" s="152"/>
      <c r="O125" s="204"/>
      <c r="Q125" s="152"/>
      <c r="R125" s="152"/>
      <c r="S125" s="204"/>
      <c r="U125" s="152"/>
      <c r="V125" s="152"/>
      <c r="W125" s="204"/>
      <c r="Y125" s="152"/>
      <c r="Z125" s="149"/>
      <c r="AA125" s="149"/>
      <c r="AC125" s="153"/>
      <c r="AD125" s="153"/>
      <c r="AE125" s="153"/>
      <c r="AF125" s="132"/>
      <c r="AG125" s="153"/>
      <c r="AH125" s="153"/>
      <c r="AI125" s="153"/>
      <c r="AJ125" s="132"/>
      <c r="AK125" s="153"/>
      <c r="AL125" s="153"/>
      <c r="AM125" s="153"/>
      <c r="AN125" s="132"/>
      <c r="AO125" s="153"/>
      <c r="AP125" s="153"/>
      <c r="AQ125" s="153"/>
      <c r="AR125" s="132"/>
      <c r="AS125" s="153"/>
      <c r="AT125" s="153"/>
      <c r="AU125" s="153"/>
    </row>
    <row r="126" spans="2:48" x14ac:dyDescent="0.25">
      <c r="B126" s="139"/>
      <c r="C126" s="145" t="s">
        <v>43</v>
      </c>
      <c r="D126" s="198"/>
      <c r="E126" s="354"/>
      <c r="F126" s="354"/>
      <c r="G126" s="371"/>
      <c r="I126" s="353"/>
      <c r="J126" s="353"/>
      <c r="K126" s="374"/>
      <c r="M126" s="152"/>
      <c r="N126" s="152"/>
      <c r="O126" s="204"/>
      <c r="Q126" s="152"/>
      <c r="R126" s="152"/>
      <c r="S126" s="204"/>
      <c r="U126" s="152"/>
      <c r="V126" s="152"/>
      <c r="W126" s="204"/>
      <c r="Y126" s="152"/>
      <c r="Z126" s="149"/>
      <c r="AA126" s="149"/>
      <c r="AC126" s="153"/>
      <c r="AD126" s="153"/>
      <c r="AE126" s="153"/>
      <c r="AF126" s="132"/>
      <c r="AG126" s="153"/>
      <c r="AH126" s="153"/>
      <c r="AI126" s="153"/>
      <c r="AJ126" s="132"/>
      <c r="AK126" s="153"/>
      <c r="AL126" s="153"/>
      <c r="AM126" s="153"/>
      <c r="AN126" s="132"/>
      <c r="AO126" s="153"/>
      <c r="AP126" s="153"/>
      <c r="AQ126" s="153"/>
      <c r="AR126" s="132"/>
      <c r="AS126" s="153"/>
      <c r="AT126" s="153"/>
      <c r="AU126" s="153"/>
    </row>
    <row r="127" spans="2:48" x14ac:dyDescent="0.25">
      <c r="B127" s="139"/>
      <c r="C127" s="193"/>
      <c r="D127" s="194"/>
      <c r="E127" s="354"/>
      <c r="F127" s="354"/>
      <c r="G127" s="371"/>
      <c r="I127" s="353"/>
      <c r="J127" s="353"/>
      <c r="K127" s="374"/>
      <c r="M127" s="152"/>
      <c r="N127" s="152"/>
      <c r="O127" s="204"/>
      <c r="Q127" s="152"/>
      <c r="R127" s="152"/>
      <c r="S127" s="204"/>
      <c r="U127" s="152"/>
      <c r="V127" s="152"/>
      <c r="W127" s="204"/>
      <c r="Y127" s="152"/>
      <c r="Z127" s="149"/>
      <c r="AA127" s="149"/>
      <c r="AC127" s="153"/>
      <c r="AD127" s="153"/>
      <c r="AE127" s="153"/>
      <c r="AF127" s="132"/>
      <c r="AG127" s="153"/>
      <c r="AH127" s="153"/>
      <c r="AI127" s="153"/>
      <c r="AJ127" s="132"/>
      <c r="AK127" s="153"/>
      <c r="AL127" s="153"/>
      <c r="AM127" s="153"/>
      <c r="AN127" s="132"/>
      <c r="AO127" s="153"/>
      <c r="AP127" s="153"/>
      <c r="AQ127" s="153"/>
      <c r="AR127" s="132"/>
      <c r="AS127" s="153"/>
      <c r="AT127" s="153"/>
      <c r="AU127" s="153"/>
    </row>
    <row r="128" spans="2:48" x14ac:dyDescent="0.25">
      <c r="B128" s="139">
        <v>3100</v>
      </c>
      <c r="C128" s="219" t="s">
        <v>44</v>
      </c>
      <c r="D128" s="198"/>
      <c r="E128" s="354">
        <v>486275436.76999998</v>
      </c>
      <c r="F128" s="354">
        <v>486275436.76999998</v>
      </c>
      <c r="G128" s="370">
        <v>486365438.76999998</v>
      </c>
      <c r="I128" s="353">
        <v>276268155.69999999</v>
      </c>
      <c r="J128" s="353">
        <v>276268155.69999999</v>
      </c>
      <c r="K128" s="375">
        <v>241847860.28</v>
      </c>
      <c r="M128" s="180">
        <f t="shared" ref="M128" si="102">SUM(M129:M131)</f>
        <v>0</v>
      </c>
      <c r="N128" s="180">
        <f t="shared" ref="N128:O128" si="103">SUM(N129:N131)</f>
        <v>0</v>
      </c>
      <c r="O128" s="377">
        <f t="shared" si="103"/>
        <v>0</v>
      </c>
      <c r="Q128" s="180">
        <v>0</v>
      </c>
      <c r="R128" s="180">
        <v>0</v>
      </c>
      <c r="S128" s="377">
        <v>0</v>
      </c>
      <c r="U128" s="180">
        <f t="shared" ref="U128" si="104">SUM(U129:U131)</f>
        <v>0</v>
      </c>
      <c r="V128" s="180">
        <f t="shared" ref="V128:W128" si="105">SUM(V129:V131)</f>
        <v>0</v>
      </c>
      <c r="W128" s="377">
        <f t="shared" si="105"/>
        <v>0</v>
      </c>
      <c r="Y128" s="180">
        <f t="shared" ref="Y128:AA128" si="106">SUM(Y129:Y131)</f>
        <v>0</v>
      </c>
      <c r="Z128" s="179">
        <f t="shared" si="106"/>
        <v>0</v>
      </c>
      <c r="AA128" s="179">
        <f t="shared" si="106"/>
        <v>0</v>
      </c>
      <c r="AC128" s="181">
        <f>SUM(AC129:AC131)</f>
        <v>0</v>
      </c>
      <c r="AD128" s="181">
        <f>SUM(AD129:AD131)</f>
        <v>0</v>
      </c>
      <c r="AE128" s="181">
        <f>SUM(AE129:AE131)</f>
        <v>0</v>
      </c>
      <c r="AF128" s="132"/>
      <c r="AG128" s="181">
        <f>SUM(AG129:AG131)</f>
        <v>0</v>
      </c>
      <c r="AH128" s="181">
        <f>SUM(AH129:AH131)</f>
        <v>0</v>
      </c>
      <c r="AI128" s="181">
        <f>SUM(AI129:AI131)</f>
        <v>0</v>
      </c>
      <c r="AJ128" s="132"/>
      <c r="AK128" s="181">
        <f>SUM(AK129:AK131)</f>
        <v>0</v>
      </c>
      <c r="AL128" s="181">
        <f>SUM(AL129:AL131)</f>
        <v>0</v>
      </c>
      <c r="AM128" s="181">
        <f>SUM(AM129:AM131)</f>
        <v>0</v>
      </c>
      <c r="AN128" s="132"/>
      <c r="AO128" s="181">
        <f>SUM(AO129:AO131)</f>
        <v>0</v>
      </c>
      <c r="AP128" s="181">
        <f>SUM(AP129:AP131)</f>
        <v>0</v>
      </c>
      <c r="AQ128" s="181">
        <f>SUM(AQ129:AQ131)</f>
        <v>0</v>
      </c>
      <c r="AR128" s="132"/>
      <c r="AS128" s="181">
        <f>SUM(AS129:AS131)</f>
        <v>0</v>
      </c>
      <c r="AT128" s="181">
        <f>SUM(AT129:AT131)</f>
        <v>0</v>
      </c>
      <c r="AU128" s="181">
        <f>SUM(AU129:AU131)</f>
        <v>0</v>
      </c>
    </row>
    <row r="129" spans="2:47" x14ac:dyDescent="0.25">
      <c r="B129" s="139">
        <v>3110</v>
      </c>
      <c r="C129" s="193"/>
      <c r="D129" s="199" t="s">
        <v>45</v>
      </c>
      <c r="E129" s="352">
        <v>486275436.76999998</v>
      </c>
      <c r="F129" s="352">
        <v>486275436.76999998</v>
      </c>
      <c r="G129" s="368">
        <v>486365438.76999998</v>
      </c>
      <c r="I129" s="361">
        <v>275141859.58999997</v>
      </c>
      <c r="J129" s="361">
        <v>275141859.58999997</v>
      </c>
      <c r="K129" s="373">
        <v>241079661.87</v>
      </c>
      <c r="M129" s="160">
        <v>0</v>
      </c>
      <c r="N129" s="160">
        <v>0</v>
      </c>
      <c r="O129" s="200">
        <v>0</v>
      </c>
      <c r="Q129" s="160">
        <v>0</v>
      </c>
      <c r="R129" s="160">
        <v>0</v>
      </c>
      <c r="S129" s="200">
        <v>0</v>
      </c>
      <c r="U129" s="160">
        <v>0</v>
      </c>
      <c r="V129" s="160">
        <v>0</v>
      </c>
      <c r="W129" s="200">
        <v>0</v>
      </c>
      <c r="Y129" s="160">
        <v>0</v>
      </c>
      <c r="Z129" s="158">
        <v>0</v>
      </c>
      <c r="AA129" s="158">
        <v>0</v>
      </c>
      <c r="AC129" s="161">
        <v>0</v>
      </c>
      <c r="AD129" s="161">
        <v>0</v>
      </c>
      <c r="AE129" s="161">
        <v>0</v>
      </c>
      <c r="AF129" s="132"/>
      <c r="AG129" s="161">
        <v>0</v>
      </c>
      <c r="AH129" s="161">
        <v>0</v>
      </c>
      <c r="AI129" s="161">
        <v>0</v>
      </c>
      <c r="AJ129" s="132"/>
      <c r="AK129" s="161">
        <v>0</v>
      </c>
      <c r="AL129" s="161">
        <v>0</v>
      </c>
      <c r="AM129" s="161">
        <v>0</v>
      </c>
      <c r="AN129" s="132"/>
      <c r="AO129" s="161">
        <v>0</v>
      </c>
      <c r="AP129" s="161">
        <v>0</v>
      </c>
      <c r="AQ129" s="161">
        <v>0</v>
      </c>
      <c r="AR129" s="132"/>
      <c r="AS129" s="161">
        <v>0</v>
      </c>
      <c r="AT129" s="161">
        <v>0</v>
      </c>
      <c r="AU129" s="161">
        <v>0</v>
      </c>
    </row>
    <row r="130" spans="2:47" x14ac:dyDescent="0.25">
      <c r="B130" s="139">
        <v>3120</v>
      </c>
      <c r="C130" s="193"/>
      <c r="D130" s="199" t="s">
        <v>46</v>
      </c>
      <c r="E130" s="352">
        <v>0</v>
      </c>
      <c r="F130" s="352">
        <v>0</v>
      </c>
      <c r="G130" s="368">
        <v>0</v>
      </c>
      <c r="I130" s="361">
        <v>1126296.1100000001</v>
      </c>
      <c r="J130" s="361">
        <v>1126296.1100000001</v>
      </c>
      <c r="K130" s="373">
        <v>768198.41</v>
      </c>
      <c r="M130" s="160">
        <v>0</v>
      </c>
      <c r="N130" s="160">
        <v>0</v>
      </c>
      <c r="O130" s="200">
        <v>0</v>
      </c>
      <c r="Q130" s="160">
        <v>0</v>
      </c>
      <c r="R130" s="160">
        <v>0</v>
      </c>
      <c r="S130" s="200">
        <v>0</v>
      </c>
      <c r="U130" s="160">
        <v>0</v>
      </c>
      <c r="V130" s="160">
        <v>0</v>
      </c>
      <c r="W130" s="200">
        <v>0</v>
      </c>
      <c r="Y130" s="160">
        <v>0</v>
      </c>
      <c r="Z130" s="158">
        <v>0</v>
      </c>
      <c r="AA130" s="158">
        <v>0</v>
      </c>
      <c r="AC130" s="161">
        <v>0</v>
      </c>
      <c r="AD130" s="161">
        <v>0</v>
      </c>
      <c r="AE130" s="161">
        <v>0</v>
      </c>
      <c r="AF130" s="132"/>
      <c r="AG130" s="161">
        <v>0</v>
      </c>
      <c r="AH130" s="161">
        <v>0</v>
      </c>
      <c r="AI130" s="161">
        <v>0</v>
      </c>
      <c r="AJ130" s="132"/>
      <c r="AK130" s="161">
        <v>0</v>
      </c>
      <c r="AL130" s="161">
        <v>0</v>
      </c>
      <c r="AM130" s="161">
        <v>0</v>
      </c>
      <c r="AN130" s="132"/>
      <c r="AO130" s="161">
        <v>0</v>
      </c>
      <c r="AP130" s="161">
        <v>0</v>
      </c>
      <c r="AQ130" s="161">
        <v>0</v>
      </c>
      <c r="AR130" s="132"/>
      <c r="AS130" s="161">
        <v>0</v>
      </c>
      <c r="AT130" s="161">
        <v>0</v>
      </c>
      <c r="AU130" s="161">
        <v>0</v>
      </c>
    </row>
    <row r="131" spans="2:47" x14ac:dyDescent="0.25">
      <c r="B131" s="139">
        <v>3130</v>
      </c>
      <c r="C131" s="193"/>
      <c r="D131" s="199" t="s">
        <v>47</v>
      </c>
      <c r="E131" s="352">
        <v>0</v>
      </c>
      <c r="F131" s="352">
        <v>0</v>
      </c>
      <c r="G131" s="368">
        <v>0</v>
      </c>
      <c r="I131" s="361">
        <v>0</v>
      </c>
      <c r="J131" s="361">
        <v>0</v>
      </c>
      <c r="K131" s="373">
        <v>0</v>
      </c>
      <c r="M131" s="160">
        <v>0</v>
      </c>
      <c r="N131" s="160">
        <v>0</v>
      </c>
      <c r="O131" s="200">
        <v>0</v>
      </c>
      <c r="Q131" s="160">
        <v>0</v>
      </c>
      <c r="R131" s="160">
        <v>0</v>
      </c>
      <c r="S131" s="200">
        <v>0</v>
      </c>
      <c r="U131" s="160">
        <v>0</v>
      </c>
      <c r="V131" s="160">
        <v>0</v>
      </c>
      <c r="W131" s="200">
        <v>0</v>
      </c>
      <c r="Y131" s="160">
        <v>0</v>
      </c>
      <c r="Z131" s="158">
        <v>0</v>
      </c>
      <c r="AA131" s="158">
        <v>0</v>
      </c>
      <c r="AC131" s="161">
        <v>0</v>
      </c>
      <c r="AD131" s="161">
        <v>0</v>
      </c>
      <c r="AE131" s="161">
        <v>0</v>
      </c>
      <c r="AF131" s="132"/>
      <c r="AG131" s="161">
        <v>0</v>
      </c>
      <c r="AH131" s="161">
        <v>0</v>
      </c>
      <c r="AI131" s="161">
        <v>0</v>
      </c>
      <c r="AJ131" s="132"/>
      <c r="AK131" s="161">
        <v>0</v>
      </c>
      <c r="AL131" s="161">
        <v>0</v>
      </c>
      <c r="AM131" s="161">
        <v>0</v>
      </c>
      <c r="AN131" s="132"/>
      <c r="AO131" s="161">
        <v>0</v>
      </c>
      <c r="AP131" s="161">
        <v>0</v>
      </c>
      <c r="AQ131" s="161">
        <v>0</v>
      </c>
      <c r="AR131" s="132"/>
      <c r="AS131" s="161">
        <v>0</v>
      </c>
      <c r="AT131" s="161">
        <v>0</v>
      </c>
      <c r="AU131" s="161">
        <v>0</v>
      </c>
    </row>
    <row r="132" spans="2:47" x14ac:dyDescent="0.25">
      <c r="B132" s="139"/>
      <c r="C132" s="193"/>
      <c r="D132" s="199"/>
      <c r="E132" s="352"/>
      <c r="F132" s="352"/>
      <c r="G132" s="368"/>
      <c r="I132" s="361"/>
      <c r="J132" s="361"/>
      <c r="K132" s="373"/>
      <c r="M132" s="160"/>
      <c r="N132" s="160"/>
      <c r="O132" s="200"/>
      <c r="Q132" s="160"/>
      <c r="R132" s="160"/>
      <c r="S132" s="200"/>
      <c r="U132" s="160"/>
      <c r="V132" s="160"/>
      <c r="W132" s="200"/>
      <c r="Y132" s="160"/>
      <c r="Z132" s="158"/>
      <c r="AA132" s="158"/>
      <c r="AC132" s="161"/>
      <c r="AD132" s="161"/>
      <c r="AE132" s="161"/>
      <c r="AF132" s="132"/>
      <c r="AG132" s="161"/>
      <c r="AH132" s="161"/>
      <c r="AI132" s="161"/>
      <c r="AJ132" s="132"/>
      <c r="AK132" s="161"/>
      <c r="AL132" s="161"/>
      <c r="AM132" s="161"/>
      <c r="AN132" s="132"/>
      <c r="AO132" s="161"/>
      <c r="AP132" s="161"/>
      <c r="AQ132" s="161"/>
      <c r="AR132" s="132"/>
      <c r="AS132" s="161"/>
      <c r="AT132" s="161"/>
      <c r="AU132" s="161"/>
    </row>
    <row r="133" spans="2:47" x14ac:dyDescent="0.25">
      <c r="B133" s="139">
        <v>3200</v>
      </c>
      <c r="C133" s="219" t="s">
        <v>48</v>
      </c>
      <c r="D133" s="198"/>
      <c r="E133" s="354">
        <v>1714136498.8600001</v>
      </c>
      <c r="F133" s="354">
        <v>1496735282.98</v>
      </c>
      <c r="G133" s="370">
        <v>1312942193.7</v>
      </c>
      <c r="I133" s="353">
        <v>291060447.81</v>
      </c>
      <c r="J133" s="353">
        <v>241220845.52000001</v>
      </c>
      <c r="K133" s="375">
        <v>218690224.25</v>
      </c>
      <c r="M133" s="377">
        <v>8003757.0399999991</v>
      </c>
      <c r="N133" s="180">
        <v>10468927.01</v>
      </c>
      <c r="O133" s="377">
        <v>2976991.18</v>
      </c>
      <c r="Q133" s="180">
        <v>2610312.69</v>
      </c>
      <c r="R133" s="180">
        <v>765387.33</v>
      </c>
      <c r="S133" s="377">
        <v>573598.46</v>
      </c>
      <c r="U133" s="180">
        <v>760092.96</v>
      </c>
      <c r="V133" s="180">
        <v>747191.91</v>
      </c>
      <c r="W133" s="377">
        <v>194236.52</v>
      </c>
      <c r="Y133" s="180">
        <f t="shared" ref="Y133:AA133" si="107">SUM(Y134:Y138)</f>
        <v>0</v>
      </c>
      <c r="Z133" s="179">
        <f t="shared" si="107"/>
        <v>0</v>
      </c>
      <c r="AA133" s="179">
        <f t="shared" si="107"/>
        <v>0</v>
      </c>
      <c r="AC133" s="181">
        <f>SUM(AC134:AC138)</f>
        <v>0</v>
      </c>
      <c r="AD133" s="181">
        <f>SUM(AD134:AD138)</f>
        <v>0</v>
      </c>
      <c r="AE133" s="181">
        <f>SUM(AE134:AE138)</f>
        <v>0</v>
      </c>
      <c r="AF133" s="132"/>
      <c r="AG133" s="181">
        <f>SUM(AG134:AG138)</f>
        <v>0</v>
      </c>
      <c r="AH133" s="181">
        <f>SUM(AH134:AH138)</f>
        <v>0</v>
      </c>
      <c r="AI133" s="181">
        <f>SUM(AI134:AI138)</f>
        <v>0</v>
      </c>
      <c r="AJ133" s="132"/>
      <c r="AK133" s="181">
        <f>SUM(AK134:AK138)</f>
        <v>0</v>
      </c>
      <c r="AL133" s="181">
        <f>SUM(AL134:AL138)</f>
        <v>0</v>
      </c>
      <c r="AM133" s="181">
        <f>SUM(AM134:AM138)</f>
        <v>0</v>
      </c>
      <c r="AN133" s="132"/>
      <c r="AO133" s="181">
        <f>SUM(AO134:AO138)</f>
        <v>0</v>
      </c>
      <c r="AP133" s="181">
        <f>SUM(AP134:AP138)</f>
        <v>0</v>
      </c>
      <c r="AQ133" s="181">
        <f>SUM(AQ134:AQ138)</f>
        <v>0</v>
      </c>
      <c r="AR133" s="132"/>
      <c r="AS133" s="181">
        <f>SUM(AS134:AS138)</f>
        <v>0</v>
      </c>
      <c r="AT133" s="181">
        <f>SUM(AT134:AT138)</f>
        <v>0</v>
      </c>
      <c r="AU133" s="181">
        <f>SUM(AU134:AU138)</f>
        <v>0</v>
      </c>
    </row>
    <row r="134" spans="2:47" x14ac:dyDescent="0.25">
      <c r="B134" s="139">
        <v>3210</v>
      </c>
      <c r="C134" s="193"/>
      <c r="D134" s="199" t="s">
        <v>49</v>
      </c>
      <c r="E134" s="352">
        <v>220821168.18000001</v>
      </c>
      <c r="F134" s="352">
        <v>188173879.88999999</v>
      </c>
      <c r="G134" s="368">
        <v>255428335.34999999</v>
      </c>
      <c r="I134" s="361">
        <v>51970710.32</v>
      </c>
      <c r="J134" s="361">
        <v>31632268.82</v>
      </c>
      <c r="K134" s="373">
        <v>-10242505.6</v>
      </c>
      <c r="M134" s="376">
        <v>-2465169.9700000002</v>
      </c>
      <c r="N134" s="160">
        <v>7490471.8300000001</v>
      </c>
      <c r="O134" s="200">
        <v>606218.81000000006</v>
      </c>
      <c r="Q134" s="376">
        <v>1844925.36</v>
      </c>
      <c r="R134" s="14">
        <v>191788.87</v>
      </c>
      <c r="S134" s="200">
        <v>239563.87</v>
      </c>
      <c r="U134" s="160">
        <v>78199.77</v>
      </c>
      <c r="V134" s="160">
        <v>552955.39</v>
      </c>
      <c r="W134" s="200">
        <v>194236.52</v>
      </c>
      <c r="Y134" s="160">
        <v>0</v>
      </c>
      <c r="Z134" s="158">
        <v>0</v>
      </c>
      <c r="AA134" s="158">
        <v>0</v>
      </c>
      <c r="AC134" s="161">
        <v>0</v>
      </c>
      <c r="AD134" s="161">
        <v>0</v>
      </c>
      <c r="AE134" s="161">
        <v>0</v>
      </c>
      <c r="AF134" s="132"/>
      <c r="AG134" s="161">
        <v>0</v>
      </c>
      <c r="AH134" s="161">
        <v>0</v>
      </c>
      <c r="AI134" s="161">
        <v>0</v>
      </c>
      <c r="AJ134" s="132"/>
      <c r="AK134" s="161">
        <v>0</v>
      </c>
      <c r="AL134" s="161">
        <v>0</v>
      </c>
      <c r="AM134" s="161">
        <v>0</v>
      </c>
      <c r="AN134" s="132"/>
      <c r="AO134" s="161">
        <v>0</v>
      </c>
      <c r="AP134" s="161">
        <v>0</v>
      </c>
      <c r="AQ134" s="161">
        <v>0</v>
      </c>
      <c r="AR134" s="132"/>
      <c r="AS134" s="161">
        <v>0</v>
      </c>
      <c r="AT134" s="161">
        <v>0</v>
      </c>
      <c r="AU134" s="161">
        <v>0</v>
      </c>
    </row>
    <row r="135" spans="2:47" x14ac:dyDescent="0.25">
      <c r="B135" s="139">
        <v>3220</v>
      </c>
      <c r="C135" s="193"/>
      <c r="D135" s="199" t="s">
        <v>50</v>
      </c>
      <c r="E135" s="352">
        <v>1493315330.6800001</v>
      </c>
      <c r="F135" s="352">
        <v>1308561403.0899999</v>
      </c>
      <c r="G135" s="368">
        <v>1057513858.35</v>
      </c>
      <c r="I135" s="361">
        <v>239084263.49000001</v>
      </c>
      <c r="J135" s="361">
        <v>209583102.69999999</v>
      </c>
      <c r="K135" s="373">
        <v>228927255.84999999</v>
      </c>
      <c r="M135" s="376">
        <v>10468927.01</v>
      </c>
      <c r="N135" s="160">
        <v>2978455.18</v>
      </c>
      <c r="O135" s="200">
        <v>2370772.37</v>
      </c>
      <c r="Q135" s="376">
        <v>765387.33</v>
      </c>
      <c r="R135" s="160">
        <v>573598.46</v>
      </c>
      <c r="S135" s="200">
        <v>334034.59000000003</v>
      </c>
      <c r="U135" s="160">
        <v>681893.19</v>
      </c>
      <c r="V135" s="160">
        <v>194236.52</v>
      </c>
      <c r="W135" s="200">
        <v>0</v>
      </c>
      <c r="Y135" s="160">
        <v>0</v>
      </c>
      <c r="Z135" s="158">
        <v>0</v>
      </c>
      <c r="AA135" s="158">
        <v>0</v>
      </c>
      <c r="AC135" s="161">
        <v>0</v>
      </c>
      <c r="AD135" s="161">
        <v>0</v>
      </c>
      <c r="AE135" s="161">
        <v>0</v>
      </c>
      <c r="AF135" s="132"/>
      <c r="AG135" s="161">
        <v>0</v>
      </c>
      <c r="AH135" s="161">
        <v>0</v>
      </c>
      <c r="AI135" s="161">
        <v>0</v>
      </c>
      <c r="AJ135" s="132"/>
      <c r="AK135" s="161">
        <v>0</v>
      </c>
      <c r="AL135" s="161">
        <v>0</v>
      </c>
      <c r="AM135" s="161">
        <v>0</v>
      </c>
      <c r="AN135" s="132"/>
      <c r="AO135" s="161">
        <v>0</v>
      </c>
      <c r="AP135" s="161">
        <v>0</v>
      </c>
      <c r="AQ135" s="161">
        <v>0</v>
      </c>
      <c r="AR135" s="132"/>
      <c r="AS135" s="161">
        <v>0</v>
      </c>
      <c r="AT135" s="161">
        <v>0</v>
      </c>
      <c r="AU135" s="161">
        <v>0</v>
      </c>
    </row>
    <row r="136" spans="2:47" x14ac:dyDescent="0.25">
      <c r="B136" s="139">
        <v>3230</v>
      </c>
      <c r="C136" s="193"/>
      <c r="D136" s="199" t="s">
        <v>51</v>
      </c>
      <c r="E136" s="352">
        <v>0</v>
      </c>
      <c r="F136" s="352">
        <v>0</v>
      </c>
      <c r="G136" s="368">
        <v>0</v>
      </c>
      <c r="I136" s="361">
        <v>5474</v>
      </c>
      <c r="J136" s="361">
        <v>5474</v>
      </c>
      <c r="K136" s="373">
        <v>5474</v>
      </c>
      <c r="M136" s="160">
        <v>0</v>
      </c>
      <c r="N136" s="160">
        <v>0</v>
      </c>
      <c r="O136" s="200">
        <v>0</v>
      </c>
      <c r="Q136" s="160">
        <v>0</v>
      </c>
      <c r="R136" s="160">
        <v>0</v>
      </c>
      <c r="S136" s="200">
        <v>0</v>
      </c>
      <c r="U136" s="160">
        <v>0</v>
      </c>
      <c r="V136" s="160">
        <v>0</v>
      </c>
      <c r="W136" s="200">
        <v>0</v>
      </c>
      <c r="Y136" s="160">
        <v>0</v>
      </c>
      <c r="Z136" s="158">
        <v>0</v>
      </c>
      <c r="AA136" s="158">
        <v>0</v>
      </c>
      <c r="AC136" s="161">
        <v>0</v>
      </c>
      <c r="AD136" s="161">
        <v>0</v>
      </c>
      <c r="AE136" s="161">
        <v>0</v>
      </c>
      <c r="AF136" s="132"/>
      <c r="AG136" s="161">
        <v>0</v>
      </c>
      <c r="AH136" s="161">
        <v>0</v>
      </c>
      <c r="AI136" s="161">
        <v>0</v>
      </c>
      <c r="AJ136" s="132"/>
      <c r="AK136" s="161">
        <v>0</v>
      </c>
      <c r="AL136" s="161">
        <v>0</v>
      </c>
      <c r="AM136" s="161">
        <v>0</v>
      </c>
      <c r="AN136" s="132"/>
      <c r="AO136" s="161">
        <v>0</v>
      </c>
      <c r="AP136" s="161">
        <v>0</v>
      </c>
      <c r="AQ136" s="161">
        <v>0</v>
      </c>
      <c r="AR136" s="132"/>
      <c r="AS136" s="161">
        <v>0</v>
      </c>
      <c r="AT136" s="161">
        <v>0</v>
      </c>
      <c r="AU136" s="161">
        <v>0</v>
      </c>
    </row>
    <row r="137" spans="2:47" x14ac:dyDescent="0.25">
      <c r="B137" s="139">
        <v>3240</v>
      </c>
      <c r="C137" s="193"/>
      <c r="D137" s="199" t="s">
        <v>52</v>
      </c>
      <c r="E137" s="352">
        <v>0</v>
      </c>
      <c r="F137" s="352">
        <v>0</v>
      </c>
      <c r="G137" s="368">
        <v>0</v>
      </c>
      <c r="I137" s="361">
        <v>0</v>
      </c>
      <c r="J137" s="361">
        <v>0</v>
      </c>
      <c r="K137" s="373">
        <v>0</v>
      </c>
      <c r="M137" s="160">
        <v>0</v>
      </c>
      <c r="N137" s="160">
        <v>0</v>
      </c>
      <c r="O137" s="200">
        <v>0</v>
      </c>
      <c r="Q137" s="160">
        <v>0</v>
      </c>
      <c r="R137" s="160">
        <v>0</v>
      </c>
      <c r="S137" s="200">
        <v>0</v>
      </c>
      <c r="U137" s="160">
        <v>0</v>
      </c>
      <c r="V137" s="160">
        <v>0</v>
      </c>
      <c r="W137" s="200">
        <v>0</v>
      </c>
      <c r="Y137" s="160">
        <v>0</v>
      </c>
      <c r="Z137" s="158">
        <v>0</v>
      </c>
      <c r="AA137" s="158">
        <v>0</v>
      </c>
      <c r="AC137" s="161">
        <v>0</v>
      </c>
      <c r="AD137" s="161">
        <v>0</v>
      </c>
      <c r="AE137" s="161">
        <v>0</v>
      </c>
      <c r="AF137" s="132"/>
      <c r="AG137" s="161">
        <v>0</v>
      </c>
      <c r="AH137" s="161">
        <v>0</v>
      </c>
      <c r="AI137" s="161">
        <v>0</v>
      </c>
      <c r="AJ137" s="132"/>
      <c r="AK137" s="161">
        <v>0</v>
      </c>
      <c r="AL137" s="161">
        <v>0</v>
      </c>
      <c r="AM137" s="161">
        <v>0</v>
      </c>
      <c r="AN137" s="132"/>
      <c r="AO137" s="161">
        <v>0</v>
      </c>
      <c r="AP137" s="161">
        <v>0</v>
      </c>
      <c r="AQ137" s="161">
        <v>0</v>
      </c>
      <c r="AR137" s="132"/>
      <c r="AS137" s="161">
        <v>0</v>
      </c>
      <c r="AT137" s="161">
        <v>0</v>
      </c>
      <c r="AU137" s="161">
        <v>0</v>
      </c>
    </row>
    <row r="138" spans="2:47" x14ac:dyDescent="0.25">
      <c r="B138" s="139">
        <v>3250</v>
      </c>
      <c r="C138" s="193"/>
      <c r="D138" s="199" t="s">
        <v>53</v>
      </c>
      <c r="E138" s="352">
        <v>0</v>
      </c>
      <c r="F138" s="352">
        <v>0</v>
      </c>
      <c r="G138" s="368">
        <v>0</v>
      </c>
      <c r="I138" s="361">
        <v>0</v>
      </c>
      <c r="J138" s="361">
        <v>0</v>
      </c>
      <c r="K138" s="373">
        <v>0</v>
      </c>
      <c r="M138" s="160">
        <v>0</v>
      </c>
      <c r="N138" s="160">
        <v>0</v>
      </c>
      <c r="O138" s="200">
        <v>0</v>
      </c>
      <c r="Q138" s="160">
        <v>0</v>
      </c>
      <c r="R138" s="160">
        <v>0</v>
      </c>
      <c r="S138" s="200">
        <v>0</v>
      </c>
      <c r="U138" s="160">
        <v>0</v>
      </c>
      <c r="V138" s="160">
        <v>0</v>
      </c>
      <c r="W138" s="200">
        <v>0</v>
      </c>
      <c r="Y138" s="160">
        <v>0</v>
      </c>
      <c r="Z138" s="158">
        <v>0</v>
      </c>
      <c r="AA138" s="158">
        <v>0</v>
      </c>
      <c r="AC138" s="161">
        <v>0</v>
      </c>
      <c r="AD138" s="161">
        <v>0</v>
      </c>
      <c r="AE138" s="161">
        <v>0</v>
      </c>
      <c r="AF138" s="132"/>
      <c r="AG138" s="161">
        <v>0</v>
      </c>
      <c r="AH138" s="161">
        <v>0</v>
      </c>
      <c r="AI138" s="161">
        <v>0</v>
      </c>
      <c r="AJ138" s="132"/>
      <c r="AK138" s="161">
        <v>0</v>
      </c>
      <c r="AL138" s="161">
        <v>0</v>
      </c>
      <c r="AM138" s="161">
        <v>0</v>
      </c>
      <c r="AN138" s="132"/>
      <c r="AO138" s="161">
        <v>0</v>
      </c>
      <c r="AP138" s="161">
        <v>0</v>
      </c>
      <c r="AQ138" s="161">
        <v>0</v>
      </c>
      <c r="AR138" s="132"/>
      <c r="AS138" s="161">
        <v>0</v>
      </c>
      <c r="AT138" s="161">
        <v>0</v>
      </c>
      <c r="AU138" s="161">
        <v>0</v>
      </c>
    </row>
    <row r="139" spans="2:47" x14ac:dyDescent="0.25">
      <c r="B139" s="139"/>
      <c r="C139" s="193"/>
      <c r="D139" s="199"/>
      <c r="E139" s="352"/>
      <c r="F139" s="352"/>
      <c r="G139" s="368"/>
      <c r="I139" s="361"/>
      <c r="J139" s="361"/>
      <c r="K139" s="373"/>
      <c r="M139" s="160"/>
      <c r="N139" s="160"/>
      <c r="O139" s="200"/>
      <c r="Q139" s="160"/>
      <c r="R139" s="160"/>
      <c r="S139" s="200"/>
      <c r="U139" s="160"/>
      <c r="V139" s="160"/>
      <c r="W139" s="200"/>
      <c r="Y139" s="160"/>
      <c r="Z139" s="158"/>
      <c r="AA139" s="158"/>
      <c r="AC139" s="161"/>
      <c r="AD139" s="161"/>
      <c r="AE139" s="161"/>
      <c r="AF139" s="132"/>
      <c r="AG139" s="161"/>
      <c r="AH139" s="161"/>
      <c r="AI139" s="161"/>
      <c r="AJ139" s="132"/>
      <c r="AK139" s="161"/>
      <c r="AL139" s="161"/>
      <c r="AM139" s="161"/>
      <c r="AN139" s="132"/>
      <c r="AO139" s="161"/>
      <c r="AP139" s="161"/>
      <c r="AQ139" s="161"/>
      <c r="AR139" s="132"/>
      <c r="AS139" s="161"/>
      <c r="AT139" s="161"/>
      <c r="AU139" s="161"/>
    </row>
    <row r="140" spans="2:47" x14ac:dyDescent="0.25">
      <c r="B140" s="139">
        <v>3300</v>
      </c>
      <c r="C140" s="219" t="s">
        <v>54</v>
      </c>
      <c r="D140" s="198"/>
      <c r="E140" s="354">
        <v>0</v>
      </c>
      <c r="F140" s="354">
        <v>0</v>
      </c>
      <c r="G140" s="370">
        <v>0</v>
      </c>
      <c r="I140" s="353">
        <v>0</v>
      </c>
      <c r="J140" s="353">
        <v>0</v>
      </c>
      <c r="K140" s="375">
        <v>0</v>
      </c>
      <c r="M140" s="180">
        <f t="shared" ref="M140" si="108">SUM(M141:M142)</f>
        <v>0</v>
      </c>
      <c r="N140" s="180">
        <f t="shared" ref="N140:O140" si="109">SUM(N141:N142)</f>
        <v>0</v>
      </c>
      <c r="O140" s="377">
        <f t="shared" si="109"/>
        <v>0</v>
      </c>
      <c r="Q140" s="180">
        <f t="shared" ref="Q140" si="110">SUM(Q141:Q142)</f>
        <v>0</v>
      </c>
      <c r="R140" s="180">
        <f t="shared" ref="R140:S140" si="111">SUM(R141:R142)</f>
        <v>0</v>
      </c>
      <c r="S140" s="377">
        <f t="shared" si="111"/>
        <v>0</v>
      </c>
      <c r="U140" s="180">
        <f t="shared" ref="U140" si="112">SUM(U141:U142)</f>
        <v>0</v>
      </c>
      <c r="V140" s="180">
        <f t="shared" ref="V140:W140" si="113">SUM(V141:V142)</f>
        <v>0</v>
      </c>
      <c r="W140" s="377">
        <f t="shared" si="113"/>
        <v>0</v>
      </c>
      <c r="Y140" s="180">
        <f t="shared" ref="Y140:AA140" si="114">SUM(Y141:Y142)</f>
        <v>0</v>
      </c>
      <c r="Z140" s="179">
        <f t="shared" si="114"/>
        <v>0</v>
      </c>
      <c r="AA140" s="179">
        <f t="shared" si="114"/>
        <v>0</v>
      </c>
      <c r="AC140" s="181">
        <f>SUM(AC141:AC142)</f>
        <v>0</v>
      </c>
      <c r="AD140" s="181">
        <f>SUM(AD141:AD142)</f>
        <v>0</v>
      </c>
      <c r="AE140" s="181">
        <f>SUM(AE141:AE142)</f>
        <v>0</v>
      </c>
      <c r="AF140" s="132"/>
      <c r="AG140" s="181">
        <f>SUM(AG141:AG142)</f>
        <v>0</v>
      </c>
      <c r="AH140" s="181">
        <f>SUM(AH141:AH142)</f>
        <v>0</v>
      </c>
      <c r="AI140" s="181">
        <f>SUM(AI141:AI142)</f>
        <v>0</v>
      </c>
      <c r="AJ140" s="132"/>
      <c r="AK140" s="181">
        <f>SUM(AK141:AK142)</f>
        <v>0</v>
      </c>
      <c r="AL140" s="181">
        <f>SUM(AL141:AL142)</f>
        <v>0</v>
      </c>
      <c r="AM140" s="181">
        <f>SUM(AM141:AM142)</f>
        <v>0</v>
      </c>
      <c r="AN140" s="132"/>
      <c r="AO140" s="181">
        <f>SUM(AO141:AO142)</f>
        <v>0</v>
      </c>
      <c r="AP140" s="181">
        <f>SUM(AP141:AP142)</f>
        <v>0</v>
      </c>
      <c r="AQ140" s="181">
        <f>SUM(AQ141:AQ142)</f>
        <v>0</v>
      </c>
      <c r="AR140" s="132"/>
      <c r="AS140" s="181">
        <f>SUM(AS141:AS142)</f>
        <v>0</v>
      </c>
      <c r="AT140" s="181">
        <f>SUM(AT141:AT142)</f>
        <v>0</v>
      </c>
      <c r="AU140" s="181">
        <f>SUM(AU141:AU142)</f>
        <v>0</v>
      </c>
    </row>
    <row r="141" spans="2:47" x14ac:dyDescent="0.25">
      <c r="B141" s="139">
        <v>3310</v>
      </c>
      <c r="C141" s="193"/>
      <c r="D141" s="199" t="s">
        <v>55</v>
      </c>
      <c r="E141" s="352">
        <v>0</v>
      </c>
      <c r="F141" s="352">
        <v>0</v>
      </c>
      <c r="G141" s="368">
        <v>0</v>
      </c>
      <c r="I141" s="353">
        <v>0</v>
      </c>
      <c r="J141" s="353">
        <v>0</v>
      </c>
      <c r="K141" s="373">
        <v>0</v>
      </c>
      <c r="M141" s="160">
        <v>0</v>
      </c>
      <c r="N141" s="160">
        <v>0</v>
      </c>
      <c r="O141" s="200">
        <v>0</v>
      </c>
      <c r="Q141" s="160">
        <v>0</v>
      </c>
      <c r="R141" s="160">
        <v>0</v>
      </c>
      <c r="S141" s="200">
        <v>0</v>
      </c>
      <c r="U141" s="160">
        <v>0</v>
      </c>
      <c r="V141" s="160">
        <v>0</v>
      </c>
      <c r="W141" s="200">
        <v>0</v>
      </c>
      <c r="Y141" s="160">
        <v>0</v>
      </c>
      <c r="Z141" s="158">
        <v>0</v>
      </c>
      <c r="AA141" s="158">
        <v>0</v>
      </c>
      <c r="AC141" s="161">
        <v>0</v>
      </c>
      <c r="AD141" s="161">
        <v>0</v>
      </c>
      <c r="AE141" s="161">
        <v>0</v>
      </c>
      <c r="AF141" s="132"/>
      <c r="AG141" s="161">
        <v>0</v>
      </c>
      <c r="AH141" s="161">
        <v>0</v>
      </c>
      <c r="AI141" s="161">
        <v>0</v>
      </c>
      <c r="AJ141" s="132"/>
      <c r="AK141" s="161">
        <v>0</v>
      </c>
      <c r="AL141" s="161">
        <v>0</v>
      </c>
      <c r="AM141" s="161">
        <v>0</v>
      </c>
      <c r="AN141" s="132"/>
      <c r="AO141" s="161">
        <v>0</v>
      </c>
      <c r="AP141" s="161">
        <v>0</v>
      </c>
      <c r="AQ141" s="161">
        <v>0</v>
      </c>
      <c r="AR141" s="132"/>
      <c r="AS141" s="161">
        <v>0</v>
      </c>
      <c r="AT141" s="161">
        <v>0</v>
      </c>
      <c r="AU141" s="161">
        <v>0</v>
      </c>
    </row>
    <row r="142" spans="2:47" x14ac:dyDescent="0.25">
      <c r="B142" s="139">
        <v>3320</v>
      </c>
      <c r="C142" s="193"/>
      <c r="D142" s="199" t="s">
        <v>56</v>
      </c>
      <c r="E142" s="352">
        <v>0</v>
      </c>
      <c r="F142" s="352">
        <v>0</v>
      </c>
      <c r="G142" s="368">
        <v>0</v>
      </c>
      <c r="I142" s="361">
        <v>0</v>
      </c>
      <c r="J142" s="361">
        <v>0</v>
      </c>
      <c r="K142" s="373">
        <v>0</v>
      </c>
      <c r="M142" s="160">
        <v>0</v>
      </c>
      <c r="N142" s="160">
        <v>0</v>
      </c>
      <c r="O142" s="200">
        <v>0</v>
      </c>
      <c r="Q142" s="160">
        <v>0</v>
      </c>
      <c r="R142" s="160">
        <v>0</v>
      </c>
      <c r="S142" s="200">
        <v>0</v>
      </c>
      <c r="U142" s="160">
        <v>0</v>
      </c>
      <c r="V142" s="160">
        <v>0</v>
      </c>
      <c r="W142" s="200">
        <v>0</v>
      </c>
      <c r="Y142" s="160">
        <v>0</v>
      </c>
      <c r="Z142" s="158">
        <v>0</v>
      </c>
      <c r="AA142" s="158">
        <v>0</v>
      </c>
      <c r="AC142" s="161">
        <v>0</v>
      </c>
      <c r="AD142" s="161">
        <v>0</v>
      </c>
      <c r="AE142" s="161">
        <v>0</v>
      </c>
      <c r="AF142" s="132"/>
      <c r="AG142" s="161">
        <v>0</v>
      </c>
      <c r="AH142" s="161">
        <v>0</v>
      </c>
      <c r="AI142" s="161">
        <v>0</v>
      </c>
      <c r="AJ142" s="132"/>
      <c r="AK142" s="161">
        <v>0</v>
      </c>
      <c r="AL142" s="161">
        <v>0</v>
      </c>
      <c r="AM142" s="161">
        <v>0</v>
      </c>
      <c r="AN142" s="132"/>
      <c r="AO142" s="161">
        <v>0</v>
      </c>
      <c r="AP142" s="161">
        <v>0</v>
      </c>
      <c r="AQ142" s="161">
        <v>0</v>
      </c>
      <c r="AR142" s="132"/>
      <c r="AS142" s="161">
        <v>0</v>
      </c>
      <c r="AT142" s="161">
        <v>0</v>
      </c>
      <c r="AU142" s="161">
        <v>0</v>
      </c>
    </row>
    <row r="143" spans="2:47" x14ac:dyDescent="0.25">
      <c r="B143" s="139"/>
      <c r="C143" s="193"/>
      <c r="D143" s="199"/>
      <c r="E143" s="352"/>
      <c r="F143" s="352"/>
      <c r="G143" s="368"/>
      <c r="I143" s="361"/>
      <c r="J143" s="361"/>
      <c r="K143" s="373"/>
      <c r="M143" s="160"/>
      <c r="N143" s="160"/>
      <c r="O143" s="200"/>
      <c r="Q143" s="160"/>
      <c r="R143" s="160"/>
      <c r="S143" s="200"/>
      <c r="U143" s="160"/>
      <c r="V143" s="160"/>
      <c r="W143" s="200"/>
      <c r="Y143" s="160"/>
      <c r="Z143" s="158"/>
      <c r="AA143" s="158"/>
      <c r="AC143" s="161"/>
      <c r="AD143" s="161"/>
      <c r="AE143" s="161"/>
      <c r="AF143" s="132"/>
      <c r="AG143" s="161"/>
      <c r="AH143" s="161"/>
      <c r="AI143" s="161"/>
      <c r="AJ143" s="132"/>
      <c r="AK143" s="161"/>
      <c r="AL143" s="161"/>
      <c r="AM143" s="161"/>
      <c r="AN143" s="132"/>
      <c r="AO143" s="161"/>
      <c r="AP143" s="161"/>
      <c r="AQ143" s="161"/>
      <c r="AR143" s="132"/>
      <c r="AS143" s="161"/>
      <c r="AT143" s="161"/>
      <c r="AU143" s="161"/>
    </row>
    <row r="144" spans="2:47" x14ac:dyDescent="0.25">
      <c r="B144" s="139">
        <v>3000</v>
      </c>
      <c r="C144" s="193"/>
      <c r="D144" s="215" t="s">
        <v>57</v>
      </c>
      <c r="E144" s="352">
        <v>2200411935.6300001</v>
      </c>
      <c r="F144" s="352">
        <v>1983010719.75</v>
      </c>
      <c r="G144" s="368">
        <v>1799307632.47</v>
      </c>
      <c r="I144" s="353">
        <v>567328603.50999999</v>
      </c>
      <c r="J144" s="353">
        <v>517489001.22000003</v>
      </c>
      <c r="K144" s="375">
        <v>460538084.52999997</v>
      </c>
      <c r="M144" s="180">
        <f t="shared" ref="M144" si="115">+M133+M128+M140</f>
        <v>8003757.0399999991</v>
      </c>
      <c r="N144" s="180">
        <f t="shared" ref="N144:O144" si="116">+N133+N128+N140</f>
        <v>10468927.01</v>
      </c>
      <c r="O144" s="377">
        <f t="shared" si="116"/>
        <v>2976991.18</v>
      </c>
      <c r="Q144" s="180">
        <f t="shared" ref="Q144" si="117">+Q133+Q128+Q140</f>
        <v>2610312.69</v>
      </c>
      <c r="R144" s="180">
        <f t="shared" ref="R144:S144" si="118">+R133+R128+R140</f>
        <v>765387.33</v>
      </c>
      <c r="S144" s="377">
        <f t="shared" si="118"/>
        <v>573598.46</v>
      </c>
      <c r="U144" s="180">
        <f t="shared" ref="U144" si="119">+U133+U128+U140</f>
        <v>760092.96</v>
      </c>
      <c r="V144" s="180">
        <f t="shared" ref="V144:W144" si="120">+V133+V128+V140</f>
        <v>747191.91</v>
      </c>
      <c r="W144" s="377">
        <f t="shared" si="120"/>
        <v>194236.52</v>
      </c>
      <c r="Y144" s="180">
        <f t="shared" ref="Y144:AA144" si="121">+Y133+Y128+Y140</f>
        <v>0</v>
      </c>
      <c r="Z144" s="179">
        <f t="shared" si="121"/>
        <v>0</v>
      </c>
      <c r="AA144" s="179">
        <f t="shared" si="121"/>
        <v>0</v>
      </c>
      <c r="AC144" s="181">
        <f>+AC133+AC128+AC140</f>
        <v>0</v>
      </c>
      <c r="AD144" s="181">
        <f t="shared" ref="AD144:AE144" si="122">+AD133+AD128+AD140</f>
        <v>0</v>
      </c>
      <c r="AE144" s="181">
        <f t="shared" si="122"/>
        <v>0</v>
      </c>
      <c r="AF144" s="132"/>
      <c r="AG144" s="181">
        <f>+AG133+AG128+AG140</f>
        <v>0</v>
      </c>
      <c r="AH144" s="181">
        <f t="shared" ref="AH144:AI144" si="123">+AH133+AH128+AH140</f>
        <v>0</v>
      </c>
      <c r="AI144" s="181">
        <f t="shared" si="123"/>
        <v>0</v>
      </c>
      <c r="AJ144" s="132"/>
      <c r="AK144" s="181">
        <f>+AK133+AK128+AK140</f>
        <v>0</v>
      </c>
      <c r="AL144" s="181">
        <f t="shared" ref="AL144:AM144" si="124">+AL133+AL128+AL140</f>
        <v>0</v>
      </c>
      <c r="AM144" s="181">
        <f t="shared" si="124"/>
        <v>0</v>
      </c>
      <c r="AN144" s="132"/>
      <c r="AO144" s="181">
        <f>+AO133+AO128+AO140</f>
        <v>0</v>
      </c>
      <c r="AP144" s="181">
        <f t="shared" ref="AP144:AQ144" si="125">+AP133+AP128+AP140</f>
        <v>0</v>
      </c>
      <c r="AQ144" s="181">
        <f t="shared" si="125"/>
        <v>0</v>
      </c>
      <c r="AR144" s="132"/>
      <c r="AS144" s="181">
        <f>+AS133+AS128+AS140</f>
        <v>0</v>
      </c>
      <c r="AT144" s="181">
        <f t="shared" ref="AT144:AU144" si="126">+AT133+AT128+AT140</f>
        <v>0</v>
      </c>
      <c r="AU144" s="181">
        <f t="shared" si="126"/>
        <v>0</v>
      </c>
    </row>
    <row r="145" spans="2:48" x14ac:dyDescent="0.25">
      <c r="B145" s="139"/>
      <c r="C145" s="193"/>
      <c r="D145" s="194"/>
      <c r="E145" s="354"/>
      <c r="F145" s="354"/>
      <c r="G145" s="370"/>
      <c r="I145" s="353"/>
      <c r="J145" s="353"/>
      <c r="K145" s="375"/>
      <c r="M145" s="152"/>
      <c r="N145" s="152"/>
      <c r="O145" s="204"/>
      <c r="Q145" s="152"/>
      <c r="R145" s="152"/>
      <c r="S145" s="204"/>
      <c r="U145" s="152"/>
      <c r="V145" s="152"/>
      <c r="W145" s="204"/>
      <c r="Y145" s="152"/>
      <c r="Z145" s="149"/>
      <c r="AA145" s="149"/>
      <c r="AC145" s="153"/>
      <c r="AD145" s="153"/>
      <c r="AE145" s="153"/>
      <c r="AF145" s="132"/>
      <c r="AG145" s="153"/>
      <c r="AH145" s="153"/>
      <c r="AI145" s="153"/>
      <c r="AJ145" s="132"/>
      <c r="AK145" s="153"/>
      <c r="AL145" s="153"/>
      <c r="AM145" s="153"/>
      <c r="AN145" s="132"/>
      <c r="AO145" s="153"/>
      <c r="AP145" s="153"/>
      <c r="AQ145" s="153"/>
      <c r="AR145" s="132"/>
      <c r="AS145" s="153"/>
      <c r="AT145" s="153"/>
      <c r="AU145" s="153"/>
    </row>
    <row r="146" spans="2:48" x14ac:dyDescent="0.25">
      <c r="B146" s="139"/>
      <c r="C146" s="193"/>
      <c r="D146" s="194" t="s">
        <v>58</v>
      </c>
      <c r="E146" s="354">
        <v>2375328944.4200001</v>
      </c>
      <c r="F146" s="354">
        <v>2170041802.8099999</v>
      </c>
      <c r="G146" s="371">
        <v>2041754631.6400001</v>
      </c>
      <c r="I146" s="353">
        <v>590528018.54999995</v>
      </c>
      <c r="J146" s="353">
        <v>541770046.05999994</v>
      </c>
      <c r="K146" s="374">
        <v>489192029.32999998</v>
      </c>
      <c r="M146" s="152">
        <f t="shared" ref="M146" si="127">+M144+M124</f>
        <v>9263617.9499999993</v>
      </c>
      <c r="N146" s="152">
        <f t="shared" ref="N146:O146" si="128">+N144+N124</f>
        <v>11693692.52</v>
      </c>
      <c r="O146" s="204">
        <f t="shared" si="128"/>
        <v>3731353.6900000004</v>
      </c>
      <c r="Q146" s="152">
        <f t="shared" ref="Q146" si="129">+Q144+Q124</f>
        <v>2669776.9899999998</v>
      </c>
      <c r="R146" s="152">
        <f t="shared" ref="R146:S146" si="130">+R144+R124</f>
        <v>792530.07</v>
      </c>
      <c r="S146" s="204">
        <f t="shared" si="130"/>
        <v>601916.34</v>
      </c>
      <c r="U146" s="152">
        <f t="shared" ref="U146" si="131">+U144+U124</f>
        <v>862884.17999999993</v>
      </c>
      <c r="V146" s="152">
        <f t="shared" ref="V146:W146" si="132">+V144+V124</f>
        <v>815331.9</v>
      </c>
      <c r="W146" s="204">
        <f t="shared" si="132"/>
        <v>251456.75</v>
      </c>
      <c r="Y146" s="152">
        <f t="shared" ref="Y146:AA146" si="133">+Y144+Y124</f>
        <v>0</v>
      </c>
      <c r="Z146" s="149">
        <f t="shared" si="133"/>
        <v>0</v>
      </c>
      <c r="AA146" s="149">
        <f t="shared" si="133"/>
        <v>0</v>
      </c>
      <c r="AC146" s="153">
        <f>+AC144+AC124</f>
        <v>0</v>
      </c>
      <c r="AD146" s="153">
        <f t="shared" ref="AD146:AE146" si="134">+AD144+AD124</f>
        <v>0</v>
      </c>
      <c r="AE146" s="153">
        <f t="shared" si="134"/>
        <v>0</v>
      </c>
      <c r="AF146" s="132"/>
      <c r="AG146" s="153">
        <f>+AG144+AG124</f>
        <v>0</v>
      </c>
      <c r="AH146" s="153">
        <f t="shared" ref="AH146:AI146" si="135">+AH144+AH124</f>
        <v>0</v>
      </c>
      <c r="AI146" s="153">
        <f t="shared" si="135"/>
        <v>0</v>
      </c>
      <c r="AJ146" s="132"/>
      <c r="AK146" s="153">
        <f>+AK144+AK124</f>
        <v>0</v>
      </c>
      <c r="AL146" s="153">
        <f t="shared" ref="AL146:AM146" si="136">+AL144+AL124</f>
        <v>0</v>
      </c>
      <c r="AM146" s="153">
        <f t="shared" si="136"/>
        <v>0</v>
      </c>
      <c r="AN146" s="132"/>
      <c r="AO146" s="153">
        <f>+AO144+AO124</f>
        <v>0</v>
      </c>
      <c r="AP146" s="153">
        <f t="shared" ref="AP146:AQ146" si="137">+AP144+AP124</f>
        <v>0</v>
      </c>
      <c r="AQ146" s="153">
        <f t="shared" si="137"/>
        <v>0</v>
      </c>
      <c r="AR146" s="132"/>
      <c r="AS146" s="153">
        <f>+AS144+AS124</f>
        <v>0</v>
      </c>
      <c r="AT146" s="153">
        <f t="shared" ref="AT146:AU146" si="138">+AT144+AT124</f>
        <v>0</v>
      </c>
      <c r="AU146" s="153">
        <f t="shared" si="138"/>
        <v>0</v>
      </c>
      <c r="AV146" s="43">
        <f>SUM(E146+I146+M146+Q146+U146+AX146)</f>
        <v>2978653242.0899997</v>
      </c>
    </row>
    <row r="147" spans="2:48" x14ac:dyDescent="0.25">
      <c r="B147" s="182"/>
      <c r="C147" s="205"/>
      <c r="D147" s="39"/>
      <c r="E147" s="220"/>
      <c r="F147" s="220"/>
      <c r="G147" s="372"/>
      <c r="I147" s="220"/>
      <c r="J147" s="220"/>
      <c r="K147" s="372"/>
      <c r="M147" s="220"/>
      <c r="N147" s="220"/>
      <c r="O147" s="372"/>
      <c r="Q147" s="220"/>
      <c r="R147" s="220"/>
      <c r="S147" s="372"/>
      <c r="U147" s="220"/>
      <c r="V147" s="220"/>
      <c r="W147" s="372"/>
      <c r="Y147" s="220"/>
      <c r="Z147" s="40"/>
      <c r="AA147" s="40"/>
      <c r="AC147" s="221"/>
      <c r="AD147" s="221"/>
      <c r="AE147" s="221"/>
      <c r="AF147" s="132"/>
      <c r="AG147" s="221"/>
      <c r="AH147" s="221"/>
      <c r="AI147" s="221"/>
      <c r="AJ147" s="132"/>
      <c r="AK147" s="221"/>
      <c r="AL147" s="221"/>
      <c r="AM147" s="221"/>
      <c r="AN147" s="132"/>
      <c r="AO147" s="221"/>
      <c r="AP147" s="221"/>
      <c r="AQ147" s="221"/>
      <c r="AR147" s="132"/>
      <c r="AS147" s="221"/>
      <c r="AT147" s="221"/>
      <c r="AU147" s="221"/>
    </row>
    <row r="148" spans="2:48" x14ac:dyDescent="0.25">
      <c r="E148" s="222">
        <f>+E64-E134</f>
        <v>0</v>
      </c>
      <c r="F148" s="222">
        <f>+F64-F134</f>
        <v>0</v>
      </c>
      <c r="G148" s="222">
        <f>+G64-G134</f>
        <v>0</v>
      </c>
      <c r="I148" s="222">
        <f t="shared" ref="I148" si="139">+I64-I134</f>
        <v>0</v>
      </c>
      <c r="J148" s="222">
        <f>+J64-J134</f>
        <v>0</v>
      </c>
      <c r="K148" s="222">
        <f>+K64-K134</f>
        <v>0</v>
      </c>
      <c r="M148" s="222">
        <f t="shared" ref="M148:O148" si="140">+M64-M134</f>
        <v>8.8475644588470459E-9</v>
      </c>
      <c r="N148" s="222">
        <f t="shared" si="140"/>
        <v>0</v>
      </c>
      <c r="O148" s="222">
        <f t="shared" si="140"/>
        <v>-1.3969838619232178E-9</v>
      </c>
      <c r="Q148" s="222">
        <f>+Q64-Q134</f>
        <v>0</v>
      </c>
      <c r="R148" s="222">
        <f t="shared" ref="R148:S148" si="141">+R64-R134</f>
        <v>0</v>
      </c>
      <c r="S148" s="222">
        <f t="shared" si="141"/>
        <v>0</v>
      </c>
      <c r="U148" s="222">
        <f t="shared" ref="U148:W148" si="142">+U64-U134</f>
        <v>-4.5110937207937241E-10</v>
      </c>
      <c r="V148" s="222">
        <f t="shared" si="142"/>
        <v>0</v>
      </c>
      <c r="W148" s="222">
        <f t="shared" si="142"/>
        <v>2.6193447411060333E-10</v>
      </c>
      <c r="Y148" s="222">
        <f t="shared" ref="Y148:AA148" si="143">+Y64-Y134</f>
        <v>0</v>
      </c>
      <c r="Z148" s="222">
        <f t="shared" si="143"/>
        <v>0</v>
      </c>
      <c r="AA148" s="222">
        <f t="shared" si="143"/>
        <v>0</v>
      </c>
      <c r="AC148" s="223">
        <f t="shared" ref="AC148:AE148" si="144">+AC64-AC134</f>
        <v>0</v>
      </c>
      <c r="AD148" s="223">
        <f t="shared" si="144"/>
        <v>0</v>
      </c>
      <c r="AE148" s="223">
        <f t="shared" si="144"/>
        <v>0</v>
      </c>
      <c r="AF148" s="132"/>
      <c r="AG148" s="223">
        <f t="shared" ref="AG148:AI148" si="145">+AG64-AG134</f>
        <v>0</v>
      </c>
      <c r="AH148" s="223">
        <f t="shared" si="145"/>
        <v>0</v>
      </c>
      <c r="AI148" s="223">
        <f t="shared" si="145"/>
        <v>0</v>
      </c>
      <c r="AJ148" s="132"/>
      <c r="AK148" s="223">
        <f t="shared" ref="AK148:AM148" si="146">+AK64-AK134</f>
        <v>0</v>
      </c>
      <c r="AL148" s="223">
        <f t="shared" si="146"/>
        <v>0</v>
      </c>
      <c r="AM148" s="223">
        <f t="shared" si="146"/>
        <v>0</v>
      </c>
      <c r="AN148" s="132"/>
      <c r="AO148" s="223">
        <f t="shared" ref="AO148:AQ148" si="147">+AO64-AO134</f>
        <v>0</v>
      </c>
      <c r="AP148" s="223">
        <f t="shared" si="147"/>
        <v>0</v>
      </c>
      <c r="AQ148" s="223">
        <f t="shared" si="147"/>
        <v>0</v>
      </c>
      <c r="AR148" s="132"/>
      <c r="AS148" s="223">
        <f t="shared" ref="AS148:AU148" si="148">+AS64-AS134</f>
        <v>0</v>
      </c>
      <c r="AT148" s="223">
        <f t="shared" si="148"/>
        <v>0</v>
      </c>
      <c r="AU148" s="223">
        <f t="shared" si="148"/>
        <v>0</v>
      </c>
    </row>
    <row r="149" spans="2:48" x14ac:dyDescent="0.25">
      <c r="E149" s="222">
        <f>+E98-E124-E144</f>
        <v>0</v>
      </c>
      <c r="F149" s="222">
        <f>+F98-F124-F144</f>
        <v>0</v>
      </c>
      <c r="G149" s="222">
        <f t="shared" ref="G149" si="149">+G98-G124-G144</f>
        <v>0</v>
      </c>
      <c r="I149" s="222">
        <f t="shared" ref="I149:K149" si="150">+I98-I124-I144</f>
        <v>0</v>
      </c>
      <c r="J149" s="222">
        <f t="shared" si="150"/>
        <v>0</v>
      </c>
      <c r="K149" s="222">
        <f t="shared" si="150"/>
        <v>0</v>
      </c>
      <c r="M149" s="222">
        <f t="shared" ref="M149:O149" si="151">+M98-M124-M144</f>
        <v>0</v>
      </c>
      <c r="N149" s="222">
        <f t="shared" si="151"/>
        <v>0</v>
      </c>
      <c r="O149" s="222">
        <f t="shared" si="151"/>
        <v>0</v>
      </c>
      <c r="Q149" s="222">
        <f>+Q98-Q124-Q144</f>
        <v>0</v>
      </c>
      <c r="R149" s="222">
        <f>+R98-R124-R144</f>
        <v>0</v>
      </c>
      <c r="S149" s="222">
        <f t="shared" ref="S149" si="152">+S98-S124-S144</f>
        <v>0</v>
      </c>
      <c r="U149" s="222">
        <f t="shared" ref="U149:W149" si="153">+U98-U124-U144</f>
        <v>0</v>
      </c>
      <c r="V149" s="222">
        <f t="shared" si="153"/>
        <v>0</v>
      </c>
      <c r="W149" s="222">
        <f t="shared" si="153"/>
        <v>0</v>
      </c>
      <c r="Y149" s="222">
        <f t="shared" ref="Y149:AA149" si="154">+Y98-Y124-Y144</f>
        <v>0</v>
      </c>
      <c r="Z149" s="222">
        <f t="shared" si="154"/>
        <v>0</v>
      </c>
      <c r="AA149" s="222">
        <f t="shared" si="154"/>
        <v>0</v>
      </c>
      <c r="AC149" s="223">
        <f t="shared" ref="AC149:AE149" si="155">+AC98-AC124-AC144</f>
        <v>0</v>
      </c>
      <c r="AD149" s="223">
        <f t="shared" si="155"/>
        <v>0</v>
      </c>
      <c r="AE149" s="223">
        <f t="shared" si="155"/>
        <v>0</v>
      </c>
      <c r="AF149" s="132"/>
      <c r="AG149" s="223">
        <f t="shared" ref="AG149:AI149" si="156">+AG98-AG124-AG144</f>
        <v>0</v>
      </c>
      <c r="AH149" s="223">
        <f t="shared" si="156"/>
        <v>0</v>
      </c>
      <c r="AI149" s="223">
        <f t="shared" si="156"/>
        <v>0</v>
      </c>
      <c r="AJ149" s="132"/>
      <c r="AK149" s="223">
        <f t="shared" ref="AK149:AM149" si="157">+AK98-AK124-AK144</f>
        <v>0</v>
      </c>
      <c r="AL149" s="223">
        <f t="shared" si="157"/>
        <v>0</v>
      </c>
      <c r="AM149" s="223">
        <f t="shared" si="157"/>
        <v>0</v>
      </c>
      <c r="AN149" s="132"/>
      <c r="AO149" s="223">
        <f t="shared" ref="AO149:AQ149" si="158">+AO98-AO124-AO144</f>
        <v>0</v>
      </c>
      <c r="AP149" s="223">
        <f t="shared" si="158"/>
        <v>0</v>
      </c>
      <c r="AQ149" s="223">
        <f t="shared" si="158"/>
        <v>0</v>
      </c>
      <c r="AR149" s="132"/>
      <c r="AS149" s="223">
        <f t="shared" ref="AS149:AU149" si="159">+AS98-AS124-AS144</f>
        <v>0</v>
      </c>
      <c r="AT149" s="223">
        <f t="shared" si="159"/>
        <v>0</v>
      </c>
      <c r="AU149" s="223">
        <f t="shared" si="159"/>
        <v>0</v>
      </c>
    </row>
    <row r="150" spans="2:48" x14ac:dyDescent="0.25">
      <c r="Q150" s="222">
        <f>+R98-R124-R144</f>
        <v>0</v>
      </c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</row>
    <row r="151" spans="2:48" x14ac:dyDescent="0.25">
      <c r="R151" s="43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</row>
    <row r="152" spans="2:48" x14ac:dyDescent="0.25"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</row>
    <row r="153" spans="2:48" x14ac:dyDescent="0.25"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</row>
  </sheetData>
  <mergeCells count="26">
    <mergeCell ref="B2:G2"/>
    <mergeCell ref="B3:G3"/>
    <mergeCell ref="B4:G4"/>
    <mergeCell ref="I4:K4"/>
    <mergeCell ref="M4:O4"/>
    <mergeCell ref="Q70:S70"/>
    <mergeCell ref="U70:W70"/>
    <mergeCell ref="Y70:AA70"/>
    <mergeCell ref="AC70:AE70"/>
    <mergeCell ref="U4:W4"/>
    <mergeCell ref="Y4:AA4"/>
    <mergeCell ref="AC4:AE4"/>
    <mergeCell ref="Q4:S4"/>
    <mergeCell ref="B68:G68"/>
    <mergeCell ref="B69:G69"/>
    <mergeCell ref="B70:G70"/>
    <mergeCell ref="I70:K70"/>
    <mergeCell ref="M70:O70"/>
    <mergeCell ref="AG70:AI70"/>
    <mergeCell ref="AK70:AM70"/>
    <mergeCell ref="AO70:AQ70"/>
    <mergeCell ref="AS70:AU70"/>
    <mergeCell ref="AS4:AU4"/>
    <mergeCell ref="AG4:AI4"/>
    <mergeCell ref="AK4:AM4"/>
    <mergeCell ref="AO4:AQ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topLeftCell="A4" workbookViewId="0">
      <selection activeCell="C8" sqref="C8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5" width="18.7109375" style="256" customWidth="1"/>
    <col min="6" max="6" width="15.7109375" style="256" hidden="1" customWidth="1"/>
    <col min="7" max="7" width="50.7109375" style="259" customWidth="1"/>
    <col min="8" max="8" width="18.28515625" style="259" customWidth="1"/>
    <col min="9" max="9" width="21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9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6.42578125" style="259" bestFit="1" customWidth="1"/>
    <col min="30" max="30" width="20.5703125" style="259" hidden="1" customWidth="1"/>
    <col min="31" max="31" width="15.140625" style="259" hidden="1" customWidth="1"/>
    <col min="32" max="32" width="15.28515625" style="259" hidden="1" customWidth="1"/>
    <col min="33" max="33" width="7.28515625" style="259" hidden="1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6.85546875" style="259" bestFit="1" customWidth="1"/>
    <col min="39" max="39" width="23.28515625" style="259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+[1]Paramunicipal!B1</f>
        <v>Sector Paramunicipal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Sector Paramunicipal</v>
      </c>
      <c r="N2" s="432"/>
      <c r="O2" s="432"/>
      <c r="P2" s="433"/>
      <c r="Q2" s="228"/>
      <c r="R2" s="225"/>
      <c r="S2" s="224"/>
      <c r="T2" s="386" t="str">
        <f>+C2</f>
        <v>Sector Paramunicipal</v>
      </c>
      <c r="U2" s="387"/>
      <c r="V2" s="387"/>
      <c r="W2" s="387"/>
      <c r="X2" s="387"/>
      <c r="Y2" s="388"/>
      <c r="Z2" s="225"/>
      <c r="AA2" s="224"/>
      <c r="AB2" s="431" t="str">
        <f>+C2</f>
        <v>Sector Paramunicipal</v>
      </c>
      <c r="AC2" s="432"/>
      <c r="AD2" s="432"/>
      <c r="AE2" s="229"/>
      <c r="AF2" s="230"/>
      <c r="AG2" s="225"/>
      <c r="AH2" s="224"/>
      <c r="AI2" s="431" t="str">
        <f>+C2</f>
        <v>Sector Paramunicipal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+[1]Paramunicipal!B68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+[1]Paramunicipal!B2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178</v>
      </c>
      <c r="D4" s="426"/>
      <c r="E4" s="426"/>
      <c r="F4" s="426"/>
      <c r="G4" s="426"/>
      <c r="H4" s="426"/>
      <c r="I4" s="426"/>
      <c r="J4" s="231"/>
      <c r="K4" s="225"/>
      <c r="L4" s="224"/>
      <c r="M4" s="425" t="s">
        <v>177</v>
      </c>
      <c r="N4" s="426"/>
      <c r="O4" s="426"/>
      <c r="P4" s="427"/>
      <c r="Q4" s="232"/>
      <c r="R4" s="225"/>
      <c r="S4" s="224"/>
      <c r="T4" s="436" t="str">
        <f>+M4</f>
        <v>Del 01 de Enero 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Del 01 de Enero al 31 de Diciembre de 2020</v>
      </c>
      <c r="AC4" s="426"/>
      <c r="AD4" s="426"/>
      <c r="AE4" s="233"/>
      <c r="AF4" s="234"/>
      <c r="AG4" s="225"/>
      <c r="AH4" s="224"/>
      <c r="AI4" s="425" t="str">
        <f>+T4</f>
        <v>Del 01 de Enero 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>
        <v>2019</v>
      </c>
      <c r="F6" s="245">
        <v>2017</v>
      </c>
      <c r="G6" s="246" t="s">
        <v>2</v>
      </c>
      <c r="H6" s="245">
        <v>2020</v>
      </c>
      <c r="I6" s="191">
        <v>2019</v>
      </c>
      <c r="J6" s="191">
        <v>2017</v>
      </c>
      <c r="K6" s="247"/>
      <c r="L6" s="248"/>
      <c r="M6" s="134"/>
      <c r="N6" s="135"/>
      <c r="O6" s="245">
        <v>2020</v>
      </c>
      <c r="P6" s="191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205287141.60999966</v>
      </c>
      <c r="AE6" s="254">
        <f>IF(F32&gt;E32,F32-E32,0)</f>
        <v>0</v>
      </c>
      <c r="AF6" s="255">
        <f>IF(E32&gt;F32,E32-F32,0)</f>
        <v>2170041802.8099999</v>
      </c>
      <c r="AG6" s="225"/>
      <c r="AH6" s="224"/>
      <c r="AI6" s="439" t="s">
        <v>115</v>
      </c>
      <c r="AJ6" s="440"/>
      <c r="AK6" s="440"/>
      <c r="AL6" s="245">
        <v>2020</v>
      </c>
      <c r="AM6" s="191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486275436.76999998</v>
      </c>
      <c r="V7" s="262"/>
      <c r="W7" s="262"/>
      <c r="X7" s="261"/>
      <c r="Y7" s="263">
        <f>SUM(U7:X7)</f>
        <v>486275436.76999998</v>
      </c>
      <c r="Z7" s="225"/>
      <c r="AA7" s="243">
        <v>1100</v>
      </c>
      <c r="AB7" s="253" t="s">
        <v>3</v>
      </c>
      <c r="AC7" s="254">
        <f>IF(E17&gt;D17,E17-D17,0)</f>
        <v>0</v>
      </c>
      <c r="AD7" s="255">
        <f>IF(D17&gt;E17,D17-E17,0)</f>
        <v>77373765.050000012</v>
      </c>
      <c r="AE7" s="265">
        <f>IF(F17&gt;E17,F17-E17,0)</f>
        <v>0</v>
      </c>
      <c r="AF7" s="266">
        <f>IF(E17&gt;F17,E17-F17,0)</f>
        <v>202391279.38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169163966.45999998</v>
      </c>
      <c r="P8" s="149">
        <f>SUM(P9:P15)</f>
        <v>205744565.22000003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486275436.76999998</v>
      </c>
      <c r="V8" s="262"/>
      <c r="W8" s="262"/>
      <c r="X8" s="262"/>
      <c r="Y8" s="278">
        <f>SUM(U8:X8)</f>
        <v>486275436.76999998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76588099.270000011</v>
      </c>
      <c r="AE8" s="279">
        <f t="shared" ref="AE8:AE14" si="2">IF(F9&gt;E9,F9-E9,0)</f>
        <v>0</v>
      </c>
      <c r="AF8" s="280">
        <f t="shared" ref="AF8:AF14" si="3">IF(E9&gt;F9,E9-F9,0)</f>
        <v>166718862.69999999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+Paramunicipal!E74</f>
        <v>243306961.97</v>
      </c>
      <c r="E9" s="286">
        <f>+Paramunicipal!F74</f>
        <v>166718862.69999999</v>
      </c>
      <c r="F9" s="286">
        <f>+[1]Paramunicipal!G74</f>
        <v>0</v>
      </c>
      <c r="G9" s="316" t="s">
        <v>6</v>
      </c>
      <c r="H9" s="286">
        <f>+Paramunicipal!E102</f>
        <v>75229049.010000005</v>
      </c>
      <c r="I9" s="158">
        <f>+Paramunicipal!F102</f>
        <v>75195477.200000003</v>
      </c>
      <c r="J9" s="158">
        <f>+[1]Paramunicipal!G102</f>
        <v>0</v>
      </c>
      <c r="K9" s="286"/>
      <c r="L9" s="275">
        <v>4110</v>
      </c>
      <c r="M9" s="154"/>
      <c r="N9" s="155" t="s">
        <v>62</v>
      </c>
      <c r="O9" s="286">
        <f>+Paramunicipal!E7</f>
        <v>99192160.329999998</v>
      </c>
      <c r="P9" s="158">
        <f>+Paramunicipal!F7</f>
        <v>101664746.48</v>
      </c>
      <c r="Q9" s="158">
        <f>+[1]Paramunicipal!G7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3596083.4300000016</v>
      </c>
      <c r="AE9" s="279">
        <f t="shared" si="2"/>
        <v>0</v>
      </c>
      <c r="AF9" s="280">
        <f t="shared" si="3"/>
        <v>14386092.779999999</v>
      </c>
      <c r="AG9" s="225"/>
      <c r="AH9" s="224"/>
      <c r="AI9" s="267"/>
      <c r="AJ9" s="282" t="s">
        <v>129</v>
      </c>
      <c r="AK9" s="282"/>
      <c r="AL9" s="261">
        <f>SUM(AL10:AL19)</f>
        <v>846820851.92000008</v>
      </c>
      <c r="AM9" s="263">
        <f>SUM(AM10:AM19)</f>
        <v>878456844.70000005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+Paramunicipal!E75</f>
        <v>17982176.210000001</v>
      </c>
      <c r="E10" s="286">
        <f>+Paramunicipal!F75</f>
        <v>14386092.779999999</v>
      </c>
      <c r="F10" s="286">
        <f>+[1]Paramunicipal!G75</f>
        <v>0</v>
      </c>
      <c r="G10" s="316" t="s">
        <v>8</v>
      </c>
      <c r="H10" s="286">
        <f>+Paramunicipal!E103</f>
        <v>0</v>
      </c>
      <c r="I10" s="158">
        <f>+Paramunicipal!F103</f>
        <v>0</v>
      </c>
      <c r="J10" s="158">
        <f>+[1]Paramunicipal!G103</f>
        <v>0</v>
      </c>
      <c r="K10" s="286"/>
      <c r="L10" s="275">
        <v>4120</v>
      </c>
      <c r="M10" s="154"/>
      <c r="N10" s="155" t="s">
        <v>63</v>
      </c>
      <c r="O10" s="286">
        <f>+Paramunicipal!E8</f>
        <v>0</v>
      </c>
      <c r="P10" s="158">
        <f>+Paramunicipal!F8</f>
        <v>0</v>
      </c>
      <c r="Q10" s="158">
        <f>+[1]Paramunicipal!G8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2810417.6499999985</v>
      </c>
      <c r="AD10" s="280">
        <f t="shared" si="1"/>
        <v>0</v>
      </c>
      <c r="AE10" s="279">
        <f t="shared" si="2"/>
        <v>0</v>
      </c>
      <c r="AF10" s="280">
        <f t="shared" si="3"/>
        <v>21303303.899999999</v>
      </c>
      <c r="AG10" s="225"/>
      <c r="AH10" s="275">
        <v>4110</v>
      </c>
      <c r="AI10" s="267"/>
      <c r="AJ10" s="268"/>
      <c r="AK10" s="288" t="s">
        <v>62</v>
      </c>
      <c r="AL10" s="277">
        <f>+O9</f>
        <v>99192160.329999998</v>
      </c>
      <c r="AM10" s="289">
        <f t="shared" ref="AM10:AM16" si="5">+P9</f>
        <v>101664746.48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+Paramunicipal!E76</f>
        <v>18492886.25</v>
      </c>
      <c r="E11" s="286">
        <f>+Paramunicipal!F76</f>
        <v>21303303.899999999</v>
      </c>
      <c r="F11" s="286">
        <f>+[1]Paramunicipal!G76</f>
        <v>0</v>
      </c>
      <c r="G11" s="316" t="s">
        <v>10</v>
      </c>
      <c r="H11" s="286">
        <f>+Paramunicipal!E104</f>
        <v>-2793</v>
      </c>
      <c r="I11" s="158">
        <f>+Paramunicipal!F104</f>
        <v>-1655589.91</v>
      </c>
      <c r="J11" s="158">
        <f>+[1]Paramunicipal!G104</f>
        <v>0</v>
      </c>
      <c r="K11" s="286"/>
      <c r="L11" s="275">
        <v>4130</v>
      </c>
      <c r="M11" s="154"/>
      <c r="N11" s="155" t="s">
        <v>64</v>
      </c>
      <c r="O11" s="286">
        <f>+Paramunicipal!E9</f>
        <v>0</v>
      </c>
      <c r="P11" s="158">
        <f>+Paramunicipal!F9</f>
        <v>0</v>
      </c>
      <c r="Q11" s="158">
        <f>+[1]Paramunicipal!G9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+Paramunicipal!E77</f>
        <v>0</v>
      </c>
      <c r="E12" s="286">
        <f>+Paramunicipal!F77</f>
        <v>0</v>
      </c>
      <c r="F12" s="286">
        <f>+[1]Paramunicipal!G77</f>
        <v>0</v>
      </c>
      <c r="G12" s="316" t="s">
        <v>12</v>
      </c>
      <c r="H12" s="286">
        <f>+Paramunicipal!E105</f>
        <v>0</v>
      </c>
      <c r="I12" s="158">
        <f>+Paramunicipal!F105</f>
        <v>0</v>
      </c>
      <c r="J12" s="158">
        <f>+[1]Paramunicipal!G105</f>
        <v>0</v>
      </c>
      <c r="K12" s="286"/>
      <c r="L12" s="275">
        <v>4140</v>
      </c>
      <c r="M12" s="154"/>
      <c r="N12" s="155" t="s">
        <v>65</v>
      </c>
      <c r="O12" s="286">
        <f>+Paramunicipal!E10</f>
        <v>60049149.810000002</v>
      </c>
      <c r="P12" s="158">
        <f>+Paramunicipal!F10</f>
        <v>64805976.390000001</v>
      </c>
      <c r="Q12" s="158">
        <f>+[1]Paramunicipal!G10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1308561403.0899999</v>
      </c>
      <c r="W12" s="261">
        <f>SUM(W13:W17)</f>
        <v>188173879.88999999</v>
      </c>
      <c r="X12" s="261"/>
      <c r="Y12" s="263">
        <f t="shared" ref="Y12:Y17" si="7">SUM(U12:X12)</f>
        <v>1496735282.98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+Paramunicipal!E78</f>
        <v>0</v>
      </c>
      <c r="E13" s="286">
        <f>+Paramunicipal!F78</f>
        <v>0</v>
      </c>
      <c r="F13" s="286">
        <f>+[1]Paramunicipal!G78</f>
        <v>0</v>
      </c>
      <c r="G13" s="316" t="s">
        <v>14</v>
      </c>
      <c r="H13" s="286">
        <f>+Paramunicipal!E106</f>
        <v>0</v>
      </c>
      <c r="I13" s="158">
        <f>+Paramunicipal!F106</f>
        <v>0</v>
      </c>
      <c r="J13" s="158">
        <f>+[1]Paramunicipal!G106</f>
        <v>0</v>
      </c>
      <c r="K13" s="286"/>
      <c r="L13" s="275">
        <v>4150</v>
      </c>
      <c r="M13" s="154"/>
      <c r="N13" s="155" t="s">
        <v>66</v>
      </c>
      <c r="O13" s="286">
        <f>+Paramunicipal!E11</f>
        <v>1864287.78</v>
      </c>
      <c r="P13" s="158">
        <f>+Paramunicipal!F11</f>
        <v>13007929.68</v>
      </c>
      <c r="Q13" s="158">
        <f>+[1]Paramunicipal!G11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188173879.88999999</v>
      </c>
      <c r="X13" s="262"/>
      <c r="Y13" s="278">
        <f t="shared" si="7"/>
        <v>188173879.88999999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60049149.810000002</v>
      </c>
      <c r="AM13" s="289">
        <f t="shared" si="5"/>
        <v>64805976.390000001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+Paramunicipal!E79</f>
        <v>0</v>
      </c>
      <c r="E14" s="286">
        <f>+Paramunicipal!F79</f>
        <v>0</v>
      </c>
      <c r="F14" s="286">
        <f>+[1]Paramunicipal!G79</f>
        <v>0</v>
      </c>
      <c r="G14" s="316" t="s">
        <v>16</v>
      </c>
      <c r="H14" s="286">
        <f>+Paramunicipal!E107</f>
        <v>0</v>
      </c>
      <c r="I14" s="158">
        <f>+Paramunicipal!F107</f>
        <v>0</v>
      </c>
      <c r="J14" s="158">
        <f>+[1]Paramunicipal!G107</f>
        <v>0</v>
      </c>
      <c r="K14" s="286"/>
      <c r="L14" s="275">
        <v>4160</v>
      </c>
      <c r="M14" s="154"/>
      <c r="N14" s="155" t="s">
        <v>67</v>
      </c>
      <c r="O14" s="286">
        <f>+Paramunicipal!E12</f>
        <v>8058368.54</v>
      </c>
      <c r="P14" s="158">
        <f>+Paramunicipal!F12</f>
        <v>26265912.670000002</v>
      </c>
      <c r="Q14" s="158">
        <f>+[1]Paramunicipal!G12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1308561403.0899999</v>
      </c>
      <c r="W14" s="262"/>
      <c r="X14" s="262"/>
      <c r="Y14" s="278">
        <f t="shared" si="7"/>
        <v>1308561403.0899999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16980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1864287.78</v>
      </c>
      <c r="AM14" s="289">
        <f t="shared" si="5"/>
        <v>13007929.68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+Paramunicipal!E80</f>
        <v>-16980</v>
      </c>
      <c r="E15" s="286">
        <f>+Paramunicipal!F80</f>
        <v>-16980</v>
      </c>
      <c r="F15" s="286">
        <f>+[1]Paramunicipal!G80</f>
        <v>0</v>
      </c>
      <c r="G15" s="316" t="s">
        <v>18</v>
      </c>
      <c r="H15" s="286">
        <f>+Paramunicipal!E108</f>
        <v>8583471.8499999996</v>
      </c>
      <c r="I15" s="158">
        <f>+Paramunicipal!F108</f>
        <v>8440748.9299999997</v>
      </c>
      <c r="J15" s="158">
        <f>+[1]Paramunicipal!G108</f>
        <v>0</v>
      </c>
      <c r="K15" s="286"/>
      <c r="L15" s="275">
        <v>4170</v>
      </c>
      <c r="M15" s="154"/>
      <c r="N15" s="155" t="s">
        <v>68</v>
      </c>
      <c r="O15" s="286">
        <f>+Paramunicipal!E13</f>
        <v>0</v>
      </c>
      <c r="P15" s="158">
        <f>+Paramunicipal!F13</f>
        <v>0</v>
      </c>
      <c r="Q15" s="158">
        <f>+[1]Paramunicipal!G13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8058368.54</v>
      </c>
      <c r="AM15" s="289">
        <f t="shared" si="5"/>
        <v>26265912.670000002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316" t="s">
        <v>19</v>
      </c>
      <c r="H16" s="286">
        <f>+Paramunicipal!E109</f>
        <v>0</v>
      </c>
      <c r="I16" s="158">
        <f>+Paramunicipal!F109</f>
        <v>0</v>
      </c>
      <c r="J16" s="158">
        <f>+[1]Paramunicipal!G109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53" t="s">
        <v>22</v>
      </c>
      <c r="AC16" s="254">
        <f>IF(E30&gt;D30,E30-D30,0)</f>
        <v>0</v>
      </c>
      <c r="AD16" s="255">
        <f>IF(D30&gt;E30,D30-E30,0)</f>
        <v>127913376.5599997</v>
      </c>
      <c r="AE16" s="265">
        <f>IF(F30&gt;E30,F30-E30,0)</f>
        <v>0</v>
      </c>
      <c r="AF16" s="266">
        <f>IF(E30&gt;F30,E30-F30,0)</f>
        <v>1967650523.4300001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86">
        <f>SUM(D9:D15)</f>
        <v>279765044.43000001</v>
      </c>
      <c r="E17" s="286">
        <f>SUM(E9:E15)</f>
        <v>202391279.38</v>
      </c>
      <c r="F17" s="291">
        <f>SUM(F9:F15)</f>
        <v>0</v>
      </c>
      <c r="G17" s="316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677656885.46000004</v>
      </c>
      <c r="P17" s="149">
        <f>SUM(P18:P19)</f>
        <v>672712279.48000002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104137.5299999998</v>
      </c>
      <c r="AE17" s="279">
        <f t="shared" ref="AE17:AE25" si="11">IF(F20&gt;E20,F20-E20,0)</f>
        <v>0</v>
      </c>
      <c r="AF17" s="280">
        <f t="shared" ref="AF17:AF25" si="12">IF(E20&gt;F20,E20-F20,0)</f>
        <v>3253460.37</v>
      </c>
      <c r="AH17" s="275">
        <v>4210</v>
      </c>
      <c r="AI17" s="267"/>
      <c r="AJ17" s="268"/>
      <c r="AK17" s="292" t="s">
        <v>135</v>
      </c>
      <c r="AL17" s="277">
        <f>+O18</f>
        <v>677656885.46000004</v>
      </c>
      <c r="AM17" s="289">
        <f t="shared" ref="AM17:AM18" si="13">+P18</f>
        <v>672712279.48000002</v>
      </c>
    </row>
    <row r="18" spans="1:39" x14ac:dyDescent="0.25">
      <c r="A18" s="275"/>
      <c r="B18" s="275"/>
      <c r="C18" s="244"/>
      <c r="G18" s="293" t="s">
        <v>21</v>
      </c>
      <c r="H18" s="286">
        <f>SUM(H9:H16)</f>
        <v>83809727.859999999</v>
      </c>
      <c r="I18" s="158">
        <f>SUM(I9:I16)</f>
        <v>81980636.219999999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+Paramunicipal!E15</f>
        <v>677656885.46000004</v>
      </c>
      <c r="P18" s="158">
        <f>+Paramunicipal!F15</f>
        <v>672712279.48000002</v>
      </c>
      <c r="Q18" s="158">
        <f>+[1]Paramunicipal!G16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+[1]Paramunicipal!E17</f>
        <v>0</v>
      </c>
      <c r="P19" s="158">
        <f>+[1]Paramunicipal!F17</f>
        <v>0</v>
      </c>
      <c r="Q19" s="158">
        <f>+[1]Paramunicipal!G17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134775473.3599999</v>
      </c>
      <c r="AE19" s="279">
        <f t="shared" si="11"/>
        <v>0</v>
      </c>
      <c r="AF19" s="280">
        <f t="shared" si="12"/>
        <v>1838372185.2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+Paramunicipal!E85</f>
        <v>3357597.9</v>
      </c>
      <c r="E20" s="286">
        <f>+Paramunicipal!F85</f>
        <v>3253460.37</v>
      </c>
      <c r="F20" s="286">
        <f>+[1]Paramunicipal!G85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14650617.5</v>
      </c>
      <c r="AE20" s="279">
        <f t="shared" si="11"/>
        <v>0</v>
      </c>
      <c r="AF20" s="280">
        <f t="shared" si="12"/>
        <v>270894051.29000002</v>
      </c>
      <c r="AI20" s="267"/>
      <c r="AJ20" s="282" t="s">
        <v>130</v>
      </c>
      <c r="AK20" s="282"/>
      <c r="AL20" s="261">
        <f>SUM(AL21:AL36)</f>
        <v>602031341.91000009</v>
      </c>
      <c r="AM20" s="263">
        <f>SUM(AM21:AM36)</f>
        <v>664678532.71999991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+Paramunicipal!E86</f>
        <v>0</v>
      </c>
      <c r="E21" s="286">
        <f>+Paramunicipal!F86</f>
        <v>0</v>
      </c>
      <c r="F21" s="286">
        <f>+[1]Paramunicipal!G86</f>
        <v>0</v>
      </c>
      <c r="G21" s="316" t="s">
        <v>26</v>
      </c>
      <c r="H21" s="286">
        <f>+Paramunicipal!E114</f>
        <v>0</v>
      </c>
      <c r="I21" s="158">
        <f>+Paramunicipal!F114</f>
        <v>0</v>
      </c>
      <c r="J21" s="158">
        <f>+[1]Paramunicipal!G114</f>
        <v>0</v>
      </c>
      <c r="K21" s="286"/>
      <c r="L21" s="275">
        <v>4320</v>
      </c>
      <c r="M21" s="154"/>
      <c r="N21" s="155" t="s">
        <v>73</v>
      </c>
      <c r="O21" s="286">
        <f>+[1]Paramunicipal!E19</f>
        <v>0</v>
      </c>
      <c r="P21" s="158">
        <f>+[1]Paramunicipal!F19</f>
        <v>0</v>
      </c>
      <c r="Q21" s="158">
        <f>+[1]Paramunicipal!G19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2313040</v>
      </c>
      <c r="AE21" s="279">
        <f t="shared" si="11"/>
        <v>0</v>
      </c>
      <c r="AF21" s="280">
        <f t="shared" si="12"/>
        <v>10461028.68</v>
      </c>
      <c r="AH21" s="275">
        <v>5110</v>
      </c>
      <c r="AI21" s="267"/>
      <c r="AJ21" s="268"/>
      <c r="AK21" s="292" t="s">
        <v>81</v>
      </c>
      <c r="AL21" s="277">
        <f>+O31</f>
        <v>282386835.86000001</v>
      </c>
      <c r="AM21" s="289">
        <f>+P31</f>
        <v>264142761.31999999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+Paramunicipal!E87</f>
        <v>1973147658.5599999</v>
      </c>
      <c r="E22" s="286">
        <f>+Paramunicipal!F87</f>
        <v>1838372185.2</v>
      </c>
      <c r="F22" s="286">
        <f>+[1]Paramunicipal!G87</f>
        <v>0</v>
      </c>
      <c r="G22" s="316" t="s">
        <v>28</v>
      </c>
      <c r="H22" s="286">
        <f>+Paramunicipal!E115</f>
        <v>0</v>
      </c>
      <c r="I22" s="158">
        <f>+Paramunicipal!F115</f>
        <v>0</v>
      </c>
      <c r="J22" s="158">
        <f>+[1]Paramunicipal!G115</f>
        <v>0</v>
      </c>
      <c r="K22" s="286"/>
      <c r="L22" s="275">
        <v>4330</v>
      </c>
      <c r="M22" s="154"/>
      <c r="N22" s="155" t="s">
        <v>74</v>
      </c>
      <c r="O22" s="286">
        <f>+[1]Paramunicipal!E20</f>
        <v>0</v>
      </c>
      <c r="P22" s="158">
        <f>+[1]Paramunicipal!F20</f>
        <v>0</v>
      </c>
      <c r="Q22" s="158">
        <f>+[1]Paramunicipal!G20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23968341.829999983</v>
      </c>
      <c r="AD22" s="280">
        <f t="shared" si="10"/>
        <v>0</v>
      </c>
      <c r="AE22" s="279">
        <f t="shared" si="11"/>
        <v>156506109.09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49337615.869999997</v>
      </c>
      <c r="AM22" s="289">
        <f>+P32</f>
        <v>88571650.810000002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+Paramunicipal!E88</f>
        <v>285544668.79000002</v>
      </c>
      <c r="E23" s="286">
        <f>+Paramunicipal!F88</f>
        <v>270894051.29000002</v>
      </c>
      <c r="F23" s="286">
        <f>+[1]Paramunicipal!G88</f>
        <v>0</v>
      </c>
      <c r="G23" s="316" t="s">
        <v>30</v>
      </c>
      <c r="H23" s="286">
        <f>+Paramunicipal!E116</f>
        <v>91107280.930000007</v>
      </c>
      <c r="I23" s="158">
        <f>+Paramunicipal!F116</f>
        <v>105050446.84</v>
      </c>
      <c r="J23" s="158">
        <f>+[1]Paramunicipal!G116</f>
        <v>0</v>
      </c>
      <c r="K23" s="286"/>
      <c r="L23" s="275">
        <v>4340</v>
      </c>
      <c r="M23" s="154"/>
      <c r="N23" s="155" t="s">
        <v>75</v>
      </c>
      <c r="O23" s="286">
        <f>+[1]Paramunicipal!E21</f>
        <v>0</v>
      </c>
      <c r="P23" s="158">
        <f>+[1]Paramunicipal!F21</f>
        <v>0</v>
      </c>
      <c r="Q23" s="158">
        <f>+[1]Paramunicipal!G21</f>
        <v>0</v>
      </c>
      <c r="S23" s="260"/>
      <c r="T23" s="253" t="s">
        <v>187</v>
      </c>
      <c r="U23" s="261">
        <f>+U7</f>
        <v>486275436.76999998</v>
      </c>
      <c r="V23" s="261">
        <f>+V7+V12+V19</f>
        <v>1308561403.0899999</v>
      </c>
      <c r="W23" s="261">
        <f>+W7+W12+W19</f>
        <v>188173879.88999999</v>
      </c>
      <c r="X23" s="261">
        <f>+X7+X12+X19</f>
        <v>0</v>
      </c>
      <c r="Y23" s="263">
        <f>+Y7+Y12+Y19</f>
        <v>1983010719.75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38450</v>
      </c>
      <c r="AE23" s="279">
        <f t="shared" si="11"/>
        <v>0</v>
      </c>
      <c r="AF23" s="280">
        <f t="shared" si="12"/>
        <v>1175906.98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161519821.75999999</v>
      </c>
      <c r="AM23" s="289">
        <f t="shared" si="16"/>
        <v>225015930.38999999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+Paramunicipal!E89</f>
        <v>12774068.68</v>
      </c>
      <c r="E24" s="286">
        <f>+Paramunicipal!F89</f>
        <v>10461028.68</v>
      </c>
      <c r="F24" s="286">
        <f>+[1]Paramunicipal!G89</f>
        <v>0</v>
      </c>
      <c r="G24" s="316" t="s">
        <v>32</v>
      </c>
      <c r="H24" s="286">
        <f>+Paramunicipal!E117</f>
        <v>0</v>
      </c>
      <c r="I24" s="158">
        <f>+Paramunicipal!F117</f>
        <v>0</v>
      </c>
      <c r="J24" s="158">
        <f>+[1]Paramunicipal!G117</f>
        <v>0</v>
      </c>
      <c r="K24" s="286"/>
      <c r="L24" s="275">
        <v>4390</v>
      </c>
      <c r="M24" s="154"/>
      <c r="N24" s="155" t="s">
        <v>76</v>
      </c>
      <c r="O24" s="286">
        <f>+[1]Paramunicipal!E22</f>
        <v>0</v>
      </c>
      <c r="P24" s="158">
        <f>+[1]Paramunicipal!F22</f>
        <v>0</v>
      </c>
      <c r="Q24" s="158">
        <f>+[1]Paramunicipal!G22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601309.52</v>
      </c>
      <c r="AM24" s="289">
        <f t="shared" ref="AM24:AM32" si="17">+P35</f>
        <v>1000000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+Paramunicipal!E90</f>
        <v>-180474450.91999999</v>
      </c>
      <c r="E25" s="286">
        <f>+Paramunicipal!F90</f>
        <v>-156506109.09</v>
      </c>
      <c r="F25" s="286">
        <f>+[1]Paramunicipal!G90</f>
        <v>0</v>
      </c>
      <c r="G25" s="155" t="s">
        <v>34</v>
      </c>
      <c r="H25" s="286">
        <f>+Paramunicipal!E118</f>
        <v>0</v>
      </c>
      <c r="I25" s="158">
        <f>+Paramunicipal!F118</f>
        <v>0</v>
      </c>
      <c r="J25" s="158">
        <f>+[1]Paramunicipal!G118</f>
        <v>0</v>
      </c>
      <c r="K25" s="286"/>
      <c r="L25" s="275"/>
      <c r="M25" s="154"/>
      <c r="N25" s="155" t="s">
        <v>77</v>
      </c>
      <c r="O25" s="286">
        <f>+[1]Paramunicipal!E23</f>
        <v>0</v>
      </c>
      <c r="P25" s="158">
        <f>+[1]Paramunicipal!F23</f>
        <v>0</v>
      </c>
      <c r="Q25" s="158">
        <f>+[1]Paramunicipal!G23</f>
        <v>0</v>
      </c>
      <c r="S25" s="260">
        <v>900004</v>
      </c>
      <c r="T25" s="253" t="s">
        <v>188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44801123.350000001</v>
      </c>
      <c r="AM25" s="289">
        <f t="shared" si="17"/>
        <v>46754532.719999999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+Paramunicipal!E91</f>
        <v>1214356.98</v>
      </c>
      <c r="E26" s="286">
        <f>+Paramunicipal!F91</f>
        <v>1175906.98</v>
      </c>
      <c r="F26" s="286">
        <f>+[1]Paramunicipal!G91</f>
        <v>0</v>
      </c>
      <c r="G26" s="316" t="s">
        <v>36</v>
      </c>
      <c r="H26" s="286">
        <f>+Paramunicipal!E119</f>
        <v>0</v>
      </c>
      <c r="I26" s="158">
        <f>+Paramunicipal!F119</f>
        <v>0</v>
      </c>
      <c r="J26" s="158">
        <f>+[1]Paramunicipal!G119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2017024.89</v>
      </c>
      <c r="AM26" s="289">
        <f t="shared" si="17"/>
        <v>2683693.65</v>
      </c>
    </row>
    <row r="27" spans="1:39" ht="22.5" x14ac:dyDescent="0.25">
      <c r="A27" s="275">
        <v>1280</v>
      </c>
      <c r="B27" s="275"/>
      <c r="C27" s="285" t="s">
        <v>37</v>
      </c>
      <c r="D27" s="286">
        <f>+Paramunicipal!E92</f>
        <v>0</v>
      </c>
      <c r="E27" s="286">
        <f>+Paramunicipal!F92</f>
        <v>0</v>
      </c>
      <c r="F27" s="286">
        <f>+[1]Paramunicipal!G92</f>
        <v>0</v>
      </c>
      <c r="G27" s="316"/>
      <c r="H27" s="286">
        <f>+Paramunicipal!E120</f>
        <v>0</v>
      </c>
      <c r="I27" s="158">
        <f>+Paramunicipal!F120</f>
        <v>0</v>
      </c>
      <c r="J27" s="274"/>
      <c r="K27" s="26"/>
      <c r="L27" s="275"/>
      <c r="M27" s="165" t="s">
        <v>78</v>
      </c>
      <c r="N27" s="166"/>
      <c r="O27" s="273">
        <f>+O8+O17+O20</f>
        <v>846820851.92000008</v>
      </c>
      <c r="P27" s="149">
        <f>+P8+P17+P20</f>
        <v>878456844.70000005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12114074.269999981</v>
      </c>
      <c r="AE27" s="254">
        <f>IF(I30&gt;J30,I30-J30,0)</f>
        <v>187031083.06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40986106.189999998</v>
      </c>
      <c r="AM27" s="289">
        <f t="shared" si="17"/>
        <v>13659607.42</v>
      </c>
    </row>
    <row r="28" spans="1:39" x14ac:dyDescent="0.25">
      <c r="A28" s="275">
        <v>1290</v>
      </c>
      <c r="B28" s="275"/>
      <c r="C28" s="285" t="s">
        <v>38</v>
      </c>
      <c r="D28" s="286">
        <f>+Paramunicipal!E93</f>
        <v>0</v>
      </c>
      <c r="E28" s="286">
        <f>+Paramunicipal!F93</f>
        <v>0</v>
      </c>
      <c r="F28" s="286">
        <f>+[1]Paramunicipal!G93</f>
        <v>0</v>
      </c>
      <c r="G28" s="293" t="s">
        <v>39</v>
      </c>
      <c r="H28" s="286">
        <f>+Paramunicipal!E121</f>
        <v>91107280.930000007</v>
      </c>
      <c r="I28" s="158">
        <f>+Paramunicipal!F121</f>
        <v>105050446.84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53" t="s">
        <v>4</v>
      </c>
      <c r="AC28" s="254">
        <f>IF(H18&gt;I18,H18-I18,0)</f>
        <v>1829091.6400000006</v>
      </c>
      <c r="AD28" s="255">
        <f>IF(I18&gt;H18,I18-H18,0)</f>
        <v>0</v>
      </c>
      <c r="AE28" s="265">
        <f>IF(I18&gt;J18,I18-J18,0)</f>
        <v>81980636.219999999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316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33571.810000002384</v>
      </c>
      <c r="AD29" s="280">
        <f t="shared" ref="AD29:AD36" si="21">IF(I9&gt;H9,I9-H9,0)</f>
        <v>0</v>
      </c>
      <c r="AE29" s="279">
        <f t="shared" ref="AE29:AE36" si="22">IF(I9&gt;J9,I9-J9,0)</f>
        <v>75195477.200000003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86">
        <f>SUM(D20:D28)</f>
        <v>2095563899.9899998</v>
      </c>
      <c r="E30" s="286">
        <f>SUM(E20:E28)</f>
        <v>1967650523.4300001</v>
      </c>
      <c r="F30" s="291">
        <f>SUM(F20:F28)</f>
        <v>0</v>
      </c>
      <c r="G30" s="299" t="s">
        <v>41</v>
      </c>
      <c r="H30" s="273">
        <f>+H28+H18</f>
        <v>174917008.79000002</v>
      </c>
      <c r="I30" s="149">
        <f>+I28+I18</f>
        <v>187031083.06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493244273.49000001</v>
      </c>
      <c r="P30" s="149">
        <f t="shared" ref="P30:Q30" si="24">SUM(P31:P33)</f>
        <v>577730342.51999998</v>
      </c>
      <c r="Q30" s="149">
        <f t="shared" si="24"/>
        <v>0</v>
      </c>
      <c r="S30" s="260">
        <v>900005</v>
      </c>
      <c r="T30" s="253" t="s">
        <v>189</v>
      </c>
      <c r="U30" s="262" t="s">
        <v>185</v>
      </c>
      <c r="V30" s="261">
        <f>SUM(V31:V35)</f>
        <v>184753927.59000015</v>
      </c>
      <c r="W30" s="261">
        <f>SUM(W31:W35)</f>
        <v>32647288.290000021</v>
      </c>
      <c r="X30" s="261"/>
      <c r="Y30" s="263">
        <f t="shared" ref="Y30:Y35" si="25">SUM(U30:X30)</f>
        <v>217401215.88000017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+Paramunicipal!E28</f>
        <v>282386835.86000001</v>
      </c>
      <c r="P31" s="158">
        <f>+Paramunicipal!F28</f>
        <v>264142761.31999999</v>
      </c>
      <c r="Q31" s="158">
        <f>+[1]Paramunicipal!G28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220821168.18000001</v>
      </c>
      <c r="X31" s="262"/>
      <c r="Y31" s="278">
        <f t="shared" si="25"/>
        <v>220821168.18000001</v>
      </c>
      <c r="AA31" s="275">
        <v>2130</v>
      </c>
      <c r="AB31" s="276" t="s">
        <v>10</v>
      </c>
      <c r="AC31" s="279">
        <f t="shared" si="20"/>
        <v>1652796.91</v>
      </c>
      <c r="AD31" s="280">
        <f t="shared" si="21"/>
        <v>0</v>
      </c>
      <c r="AE31" s="279">
        <f t="shared" si="22"/>
        <v>0</v>
      </c>
      <c r="AF31" s="280">
        <f t="shared" si="23"/>
        <v>1655589.91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2375328944.4199996</v>
      </c>
      <c r="E32" s="273">
        <f>+E30+E17</f>
        <v>2170041802.8099999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+Paramunicipal!E29</f>
        <v>49337615.869999997</v>
      </c>
      <c r="P32" s="158">
        <f>+Paramunicipal!F29</f>
        <v>88571650.810000002</v>
      </c>
      <c r="Q32" s="158">
        <f>+[1]Paramunicipal!G29</f>
        <v>0</v>
      </c>
      <c r="S32" s="275">
        <v>3220</v>
      </c>
      <c r="T32" s="276" t="s">
        <v>50</v>
      </c>
      <c r="U32" s="262" t="s">
        <v>185</v>
      </c>
      <c r="V32" s="277">
        <f>+H41-I41</f>
        <v>184753927.59000015</v>
      </c>
      <c r="W32" s="301">
        <f>-W13</f>
        <v>-188173879.88999999</v>
      </c>
      <c r="X32" s="262"/>
      <c r="Y32" s="278">
        <f t="shared" si="25"/>
        <v>-3419952.2999998331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+Paramunicipal!E30</f>
        <v>161519821.75999999</v>
      </c>
      <c r="P33" s="158">
        <f>+Paramunicipal!F30</f>
        <v>225015930.38999999</v>
      </c>
      <c r="Q33" s="158">
        <f>+[1]Paramunicipal!G30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73">
        <f>SUM(H35:H37)</f>
        <v>486275436.76999998</v>
      </c>
      <c r="I34" s="149">
        <f>SUM(I35:I37)</f>
        <v>486275436.76999998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88405563.950000003</v>
      </c>
      <c r="P34" s="149">
        <f>SUM(P35:P43)</f>
        <v>64097833.789999999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316" t="s">
        <v>45</v>
      </c>
      <c r="H35" s="286">
        <f>+Paramunicipal!E128</f>
        <v>486275436.76999998</v>
      </c>
      <c r="I35" s="158">
        <f>+Paramunicipal!F128</f>
        <v>486275436.76999998</v>
      </c>
      <c r="J35" s="158">
        <f>+[1]Paramunicipal!G128</f>
        <v>0</v>
      </c>
      <c r="K35" s="286"/>
      <c r="L35" s="275">
        <v>5220</v>
      </c>
      <c r="M35" s="154"/>
      <c r="N35" s="155" t="s">
        <v>85</v>
      </c>
      <c r="O35" s="286">
        <f>+Paramunicipal!E32</f>
        <v>601309.52</v>
      </c>
      <c r="P35" s="158">
        <f>+Paramunicipal!F32</f>
        <v>1000000</v>
      </c>
      <c r="Q35" s="158">
        <f>+[1]Paramunicipal!G32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142722.91999999993</v>
      </c>
      <c r="AD35" s="280">
        <f t="shared" si="21"/>
        <v>0</v>
      </c>
      <c r="AE35" s="279">
        <f t="shared" si="22"/>
        <v>8440748.9299999997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13036806.380000001</v>
      </c>
      <c r="AM35" s="289">
        <f t="shared" si="26"/>
        <v>11962365.4</v>
      </c>
    </row>
    <row r="36" spans="2:39" x14ac:dyDescent="0.25">
      <c r="B36" s="275">
        <v>3120</v>
      </c>
      <c r="C36" s="154"/>
      <c r="D36" s="303"/>
      <c r="E36" s="303"/>
      <c r="F36" s="304"/>
      <c r="G36" s="316" t="s">
        <v>46</v>
      </c>
      <c r="H36" s="286">
        <f>+[1]Paramunicipal!E129</f>
        <v>0</v>
      </c>
      <c r="I36" s="158">
        <f>+[1]Paramunicipal!F129</f>
        <v>0</v>
      </c>
      <c r="J36" s="158">
        <f>+[1]Paramunicipal!G129</f>
        <v>0</v>
      </c>
      <c r="K36" s="286"/>
      <c r="L36" s="275">
        <v>5230</v>
      </c>
      <c r="M36" s="154"/>
      <c r="N36" s="155" t="s">
        <v>86</v>
      </c>
      <c r="O36" s="286">
        <f>+Paramunicipal!E33</f>
        <v>44801123.350000001</v>
      </c>
      <c r="P36" s="158">
        <f>+Paramunicipal!F33</f>
        <v>46754532.719999999</v>
      </c>
      <c r="Q36" s="158">
        <f>+[1]Paramunicipal!G33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7344698.0899999999</v>
      </c>
      <c r="AM36" s="289">
        <f t="shared" si="26"/>
        <v>10887991.01</v>
      </c>
    </row>
    <row r="37" spans="2:39" x14ac:dyDescent="0.25">
      <c r="B37" s="275">
        <v>3130</v>
      </c>
      <c r="C37" s="154"/>
      <c r="D37" s="303"/>
      <c r="E37" s="303"/>
      <c r="F37" s="304"/>
      <c r="G37" s="316" t="s">
        <v>47</v>
      </c>
      <c r="H37" s="286">
        <f>+[1]Paramunicipal!E130</f>
        <v>0</v>
      </c>
      <c r="I37" s="158">
        <f>+[1]Paramunicipal!F130</f>
        <v>0</v>
      </c>
      <c r="J37" s="158">
        <f>+[1]Paramunicipal!G130</f>
        <v>0</v>
      </c>
      <c r="K37" s="286"/>
      <c r="L37" s="275">
        <v>5240</v>
      </c>
      <c r="M37" s="154"/>
      <c r="N37" s="155" t="s">
        <v>87</v>
      </c>
      <c r="O37" s="286">
        <f>+Paramunicipal!E34</f>
        <v>2017024.89</v>
      </c>
      <c r="P37" s="158">
        <f>+Paramunicipal!F34</f>
        <v>2683693.65</v>
      </c>
      <c r="Q37" s="158">
        <f>+[1]Paramunicipal!G34</f>
        <v>0</v>
      </c>
      <c r="S37" s="275"/>
      <c r="T37" s="281" t="s">
        <v>190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53" t="s">
        <v>144</v>
      </c>
      <c r="AJ37" s="268"/>
      <c r="AK37" s="306"/>
      <c r="AL37" s="261">
        <f>+AL9-AL20</f>
        <v>244789510.00999999</v>
      </c>
      <c r="AM37" s="263">
        <f>+AM9-AM20</f>
        <v>213778311.98000014</v>
      </c>
    </row>
    <row r="38" spans="2:39" x14ac:dyDescent="0.25">
      <c r="B38" s="275"/>
      <c r="C38" s="154"/>
      <c r="D38" s="303"/>
      <c r="E38" s="303"/>
      <c r="F38" s="309"/>
      <c r="G38" s="316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+Paramunicipal!E35</f>
        <v>40986106.189999998</v>
      </c>
      <c r="P38" s="158">
        <f>+Paramunicipal!F35</f>
        <v>13659607.42</v>
      </c>
      <c r="Q38" s="158">
        <f>+[1]Paramunicipal!G35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53" t="s">
        <v>24</v>
      </c>
      <c r="AC38" s="254">
        <f>IF(H28&gt;I28,H28-I28,0)</f>
        <v>0</v>
      </c>
      <c r="AD38" s="255">
        <f>IF(I28&gt;H28,I28-H28,0)</f>
        <v>13943165.909999996</v>
      </c>
      <c r="AE38" s="265">
        <f>IF(I28&gt;J28,I28-J28,0)</f>
        <v>105050446.84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73">
        <f>SUM(H40:H44)</f>
        <v>1714136498.8600001</v>
      </c>
      <c r="I39" s="149">
        <f>SUM(I40:I44)</f>
        <v>1496735282.98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+[1]Paramunicipal!E36</f>
        <v>0</v>
      </c>
      <c r="P39" s="158">
        <f>+[1]Paramunicipal!F36</f>
        <v>0</v>
      </c>
      <c r="Q39" s="158">
        <f>+[1]Paramunicipal!G36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316" t="s">
        <v>49</v>
      </c>
      <c r="H40" s="286">
        <f>+Paramunicipal!E133</f>
        <v>220821168.18000001</v>
      </c>
      <c r="I40" s="158">
        <f>+Paramunicipal!F133</f>
        <v>188173879.88999999</v>
      </c>
      <c r="J40" s="158">
        <f>+[1]Paramunicipal!G133</f>
        <v>0</v>
      </c>
      <c r="K40" s="286"/>
      <c r="L40" s="275">
        <v>5270</v>
      </c>
      <c r="M40" s="154"/>
      <c r="N40" s="155" t="s">
        <v>90</v>
      </c>
      <c r="O40" s="286">
        <f>+[1]Paramunicipal!E37</f>
        <v>0</v>
      </c>
      <c r="P40" s="158">
        <f>+[1]Paramunicipal!F37</f>
        <v>0</v>
      </c>
      <c r="Q40" s="158">
        <f>+[1]Paramunicipal!G37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486275436.76999998</v>
      </c>
    </row>
    <row r="41" spans="2:39" x14ac:dyDescent="0.25">
      <c r="B41" s="275">
        <v>3220</v>
      </c>
      <c r="C41" s="154"/>
      <c r="D41" s="303"/>
      <c r="E41" s="303"/>
      <c r="F41" s="304"/>
      <c r="G41" s="316" t="s">
        <v>50</v>
      </c>
      <c r="H41" s="286">
        <f>+Paramunicipal!E134</f>
        <v>1493315330.6800001</v>
      </c>
      <c r="I41" s="158">
        <f>+Paramunicipal!F134</f>
        <v>1308561403.0899999</v>
      </c>
      <c r="J41" s="158">
        <f>+[1]Paramunicipal!G134</f>
        <v>0</v>
      </c>
      <c r="K41" s="286"/>
      <c r="L41" s="275">
        <v>5280</v>
      </c>
      <c r="M41" s="154"/>
      <c r="N41" s="155" t="s">
        <v>91</v>
      </c>
      <c r="O41" s="286">
        <f>+[1]Paramunicipal!E38</f>
        <v>0</v>
      </c>
      <c r="P41" s="158">
        <f>+[1]Paramunicipal!F38</f>
        <v>0</v>
      </c>
      <c r="Q41" s="158">
        <f>+[1]Paramunicipal!G38</f>
        <v>0</v>
      </c>
      <c r="T41" s="310" t="s">
        <v>126</v>
      </c>
      <c r="U41" s="311">
        <f>+U23+U25</f>
        <v>486275436.76999998</v>
      </c>
      <c r="V41" s="311">
        <f>+V23+V25+V30+V37</f>
        <v>1493315330.6800001</v>
      </c>
      <c r="W41" s="311">
        <f>+W23+W25+W30+W37</f>
        <v>220821168.18000001</v>
      </c>
      <c r="X41" s="311">
        <f>+X23+X25+X30+X37</f>
        <v>0</v>
      </c>
      <c r="Y41" s="312">
        <f>SUM(U41:X41)</f>
        <v>2200411935.6300001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13943165.909999996</v>
      </c>
      <c r="AE41" s="279">
        <f t="shared" si="32"/>
        <v>105050446.84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316" t="s">
        <v>51</v>
      </c>
      <c r="H42" s="286">
        <f>+Paramunicipal!E135</f>
        <v>0</v>
      </c>
      <c r="I42" s="158">
        <f>+Paramunicipal!F135</f>
        <v>0</v>
      </c>
      <c r="J42" s="158">
        <f>+[1]Paramunicipal!G135</f>
        <v>0</v>
      </c>
      <c r="K42" s="286"/>
      <c r="L42" s="275">
        <v>5290</v>
      </c>
      <c r="M42" s="154"/>
      <c r="N42" s="155" t="s">
        <v>92</v>
      </c>
      <c r="O42" s="286">
        <f>+[1]Paramunicipal!E39</f>
        <v>0</v>
      </c>
      <c r="P42" s="158">
        <f>+[1]Paramunicipal!F39</f>
        <v>0</v>
      </c>
      <c r="Q42" s="158">
        <f>+[1]Paramunicipal!G39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316" t="s">
        <v>52</v>
      </c>
      <c r="H43" s="286">
        <f>+Paramunicipal!E136</f>
        <v>0</v>
      </c>
      <c r="I43" s="158">
        <f>+Paramunicipal!F136</f>
        <v>0</v>
      </c>
      <c r="J43" s="158">
        <f>+[1]Paramunicipal!G136</f>
        <v>0</v>
      </c>
      <c r="K43" s="286"/>
      <c r="L43" s="243">
        <v>5300</v>
      </c>
      <c r="M43" s="154"/>
      <c r="N43" s="155" t="s">
        <v>93</v>
      </c>
      <c r="O43" s="286">
        <f>+[1]Paramunicipal!E40</f>
        <v>0</v>
      </c>
      <c r="P43" s="158">
        <f>+[1]Paramunicipal!F40</f>
        <v>0</v>
      </c>
      <c r="Q43" s="158">
        <f>+[1]Paramunicipal!G40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486275436.76999998</v>
      </c>
    </row>
    <row r="44" spans="2:39" x14ac:dyDescent="0.25">
      <c r="B44" s="275">
        <v>3250</v>
      </c>
      <c r="C44" s="154"/>
      <c r="D44" s="303"/>
      <c r="E44" s="303"/>
      <c r="F44" s="26"/>
      <c r="G44" s="316" t="s">
        <v>53</v>
      </c>
      <c r="H44" s="286">
        <f>+Paramunicipal!E137</f>
        <v>0</v>
      </c>
      <c r="I44" s="158">
        <f>+Paramunicipal!F137</f>
        <v>0</v>
      </c>
      <c r="J44" s="158">
        <f>+[1]Paramunicipal!G137</f>
        <v>0</v>
      </c>
      <c r="K44" s="286"/>
      <c r="L44" s="275">
        <v>5310</v>
      </c>
      <c r="M44" s="145" t="s">
        <v>94</v>
      </c>
      <c r="N44" s="141"/>
      <c r="O44" s="273">
        <f>SUM(O45:O47)</f>
        <v>13036806.380000001</v>
      </c>
      <c r="P44" s="149">
        <f>SUM(P45:P47)</f>
        <v>11962365.4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151739130.8599999</v>
      </c>
      <c r="AM44" s="263">
        <f>SUM(AM45:AM47)</f>
        <v>2119727265.1700001</v>
      </c>
    </row>
    <row r="45" spans="2:39" x14ac:dyDescent="0.25">
      <c r="B45" s="275"/>
      <c r="C45" s="154"/>
      <c r="D45" s="303"/>
      <c r="E45" s="303"/>
      <c r="F45" s="26"/>
      <c r="G45" s="316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+[1]Paramunicipal!E43</f>
        <v>0</v>
      </c>
      <c r="P45" s="158">
        <f>+[1]Paramunicipal!F43</f>
        <v>0</v>
      </c>
      <c r="Q45" s="158">
        <f>+[1]Paramunicipal!G43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134775473.3599999</v>
      </c>
      <c r="AM45" s="278">
        <f>+AF19-AE19</f>
        <v>1838372185.2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+Paramunicipal!E43</f>
        <v>0</v>
      </c>
      <c r="P46" s="158">
        <f>+Paramunicipal!F43</f>
        <v>0</v>
      </c>
      <c r="Q46" s="158">
        <f>+[1]Paramunicipal!G44</f>
        <v>0</v>
      </c>
      <c r="AA46" s="243">
        <v>3000</v>
      </c>
      <c r="AB46" s="253" t="s">
        <v>43</v>
      </c>
      <c r="AC46" s="254">
        <f>IF(H50&gt;I50,H50-I50,0)</f>
        <v>217401215.88000011</v>
      </c>
      <c r="AD46" s="255">
        <f>IF(I50&gt;H50,I50-H50,0)</f>
        <v>0</v>
      </c>
      <c r="AE46" s="254">
        <f>IF(I50&gt;J50,I50-J50,0)</f>
        <v>1983010719.75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16963657.5</v>
      </c>
      <c r="AM46" s="278">
        <f>+AF20-AE20+AF21-AE21</f>
        <v>281355079.97000003</v>
      </c>
    </row>
    <row r="47" spans="2:39" x14ac:dyDescent="0.25">
      <c r="B47" s="275">
        <v>3310</v>
      </c>
      <c r="C47" s="154"/>
      <c r="D47" s="25"/>
      <c r="E47" s="26"/>
      <c r="F47" s="26"/>
      <c r="G47" s="316" t="s">
        <v>55</v>
      </c>
      <c r="H47" s="286">
        <f>+[1]Paramunicipal!E140</f>
        <v>0</v>
      </c>
      <c r="I47" s="158">
        <f>+[1]Paramunicipal!F140</f>
        <v>0</v>
      </c>
      <c r="J47" s="158">
        <f>+[1]Paramunicipal!G140</f>
        <v>0</v>
      </c>
      <c r="K47" s="286"/>
      <c r="L47" s="243">
        <v>5400</v>
      </c>
      <c r="M47" s="154"/>
      <c r="N47" s="155" t="s">
        <v>96</v>
      </c>
      <c r="O47" s="286">
        <f>+Paramunicipal!E44</f>
        <v>13036806.380000001</v>
      </c>
      <c r="P47" s="158">
        <f>+Paramunicipal!F44</f>
        <v>11962365.4</v>
      </c>
      <c r="Q47" s="158">
        <f>+[1]Paramunicipal!G45</f>
        <v>0</v>
      </c>
      <c r="AA47" s="243">
        <v>3100</v>
      </c>
      <c r="AB47" s="253" t="s">
        <v>44</v>
      </c>
      <c r="AC47" s="254">
        <f>IF(H34&gt;I34,H34-I34,0)</f>
        <v>0</v>
      </c>
      <c r="AD47" s="255">
        <f>IF(I34&gt;H34,I34-H34,0)</f>
        <v>0</v>
      </c>
      <c r="AE47" s="265">
        <f>IF(I34&gt;J34,I34-J34,0)</f>
        <v>486275436.76999998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316" t="s">
        <v>56</v>
      </c>
      <c r="H48" s="286">
        <f>+[1]Paramunicipal!E141</f>
        <v>0</v>
      </c>
      <c r="I48" s="158">
        <f>+[1]Paramunicipal!F141</f>
        <v>0</v>
      </c>
      <c r="J48" s="158">
        <f>+[1]Paramunicipal!G141</f>
        <v>0</v>
      </c>
      <c r="K48" s="286"/>
      <c r="L48" s="275">
        <v>5410</v>
      </c>
      <c r="M48" s="145" t="s">
        <v>97</v>
      </c>
      <c r="N48" s="141"/>
      <c r="O48" s="273">
        <f>SUM(O49:O53)</f>
        <v>7344698.0899999999</v>
      </c>
      <c r="P48" s="149">
        <f>SUM(P49:P53)</f>
        <v>10887991.01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486275436.76999998</v>
      </c>
      <c r="AF48" s="280">
        <f>IF(J35&gt;I35,J35-I35,0)</f>
        <v>0</v>
      </c>
      <c r="AI48" s="253" t="s">
        <v>149</v>
      </c>
      <c r="AJ48" s="268"/>
      <c r="AK48" s="306"/>
      <c r="AL48" s="261">
        <f>+AL40-AL44</f>
        <v>-151739130.8599999</v>
      </c>
      <c r="AM48" s="263">
        <f>+AM40-AM44</f>
        <v>-1633451828.4000001</v>
      </c>
    </row>
    <row r="49" spans="2:39" x14ac:dyDescent="0.25">
      <c r="C49" s="154"/>
      <c r="D49" s="25"/>
      <c r="E49" s="26"/>
      <c r="F49" s="26"/>
      <c r="G49" s="316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+Paramunicipal!E46</f>
        <v>7344698.0899999999</v>
      </c>
      <c r="P49" s="158">
        <f>+Paramunicipal!F46</f>
        <v>10887991.01</v>
      </c>
      <c r="Q49" s="158">
        <f>+[1]Paramunicipal!G47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73">
        <f>+H39+H34+H46</f>
        <v>2200411935.6300001</v>
      </c>
      <c r="I50" s="149">
        <f t="shared" ref="I50:J50" si="34">+I39+I34+I46</f>
        <v>1983010719.75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+[1]Paramunicipal!E48</f>
        <v>0</v>
      </c>
      <c r="P50" s="158">
        <f>+[1]Paramunicipal!F48</f>
        <v>0</v>
      </c>
      <c r="Q50" s="158">
        <f>+[1]Paramunicipal!G48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+[1]Paramunicipal!E49</f>
        <v>0</v>
      </c>
      <c r="P51" s="158">
        <f>+[1]Paramunicipal!F49</f>
        <v>0</v>
      </c>
      <c r="Q51" s="158">
        <f>+[1]Paramunicipal!G49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1219556.9900001884</v>
      </c>
      <c r="AM51" s="263">
        <f>+AM52+AM55</f>
        <v>1628166733.0599999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2375328944.4200001</v>
      </c>
      <c r="I52" s="149">
        <f t="shared" ref="I52:J52" si="35">+I50+I30</f>
        <v>2170041802.8099999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+[1]Paramunicipal!E50</f>
        <v>0</v>
      </c>
      <c r="P52" s="158">
        <f>+[1]Paramunicipal!F50</f>
        <v>0</v>
      </c>
      <c r="Q52" s="158">
        <f>+[1]Paramunicipal!G50</f>
        <v>0</v>
      </c>
      <c r="AA52" s="243">
        <v>3200</v>
      </c>
      <c r="AB52" s="253" t="s">
        <v>48</v>
      </c>
      <c r="AC52" s="254">
        <f t="shared" ref="AC52:AC57" si="36">IF(H39&gt;I39,H39-I39,0)</f>
        <v>217401215.88000011</v>
      </c>
      <c r="AD52" s="255">
        <f t="shared" ref="AD52:AD57" si="37">IF(I39&gt;H39,I39-H39,0)</f>
        <v>0</v>
      </c>
      <c r="AE52" s="265">
        <f t="shared" ref="AE52:AE57" si="38">IF(I39&gt;J39,I39-J39,0)</f>
        <v>1496735282.98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+Paramunicipal!E50</f>
        <v>0</v>
      </c>
      <c r="P53" s="158">
        <f>+Paramunicipal!F50</f>
        <v>0</v>
      </c>
      <c r="Q53" s="158">
        <f>+[1]Paramunicipal!G51</f>
        <v>0</v>
      </c>
      <c r="AA53" s="275">
        <v>3210</v>
      </c>
      <c r="AB53" s="276" t="s">
        <v>49</v>
      </c>
      <c r="AC53" s="279">
        <f t="shared" si="36"/>
        <v>32647288.290000021</v>
      </c>
      <c r="AD53" s="280">
        <f t="shared" si="37"/>
        <v>0</v>
      </c>
      <c r="AE53" s="279">
        <f t="shared" si="38"/>
        <v>188173879.88999999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>
        <f>IF(D32-H30-H50=0,"",D32-H30-H50)</f>
        <v>-4.76837158203125E-7</v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23968341.829999998</v>
      </c>
      <c r="P54" s="149">
        <f>SUM(P55:P60)</f>
        <v>25604432.09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184753927.59000015</v>
      </c>
      <c r="AD54" s="280">
        <f t="shared" si="37"/>
        <v>0</v>
      </c>
      <c r="AE54" s="279">
        <f t="shared" si="38"/>
        <v>1308561403.0899999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+Paramunicipal!E52</f>
        <v>23968341.829999998</v>
      </c>
      <c r="P55" s="158">
        <f>+Paramunicipal!F52</f>
        <v>25604432.09</v>
      </c>
      <c r="Q55" s="158">
        <f>+[1]Paramunicipal!G53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1219556.9900001884</v>
      </c>
      <c r="AM55" s="320">
        <f>SUM(AE9:AE14)+SUM(AE17:AE18)+SUM(AE22:AE25)+SUM(AE29:AE36)+SUM(AE39:AE44)+SUM(AE49:AE50)+SUM(AE53:AE57)+SUM(AE60:AE61)-P61-P54-P66</f>
        <v>1628166733.0599999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+[1]Paramunicipal!E54</f>
        <v>0</v>
      </c>
      <c r="P56" s="158">
        <f>+[1]Paramunicipal!F54</f>
        <v>0</v>
      </c>
      <c r="Q56" s="158">
        <f>+[1]Paramunicipal!G54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17681836.869999997</v>
      </c>
      <c r="AM56" s="263">
        <f>+AM57+AM60</f>
        <v>41774353.93999999</v>
      </c>
    </row>
    <row r="57" spans="2:39" x14ac:dyDescent="0.25">
      <c r="C57" s="316"/>
      <c r="D57" s="316"/>
      <c r="E57" s="316"/>
      <c r="F57" s="316"/>
      <c r="G57" s="316"/>
      <c r="H57" s="316"/>
      <c r="I57" s="316"/>
      <c r="L57" s="275">
        <v>5540</v>
      </c>
      <c r="M57" s="154"/>
      <c r="N57" s="155" t="s">
        <v>106</v>
      </c>
      <c r="O57" s="286">
        <f>+[1]Paramunicipal!E55</f>
        <v>0</v>
      </c>
      <c r="P57" s="158">
        <f>+[1]Paramunicipal!F55</f>
        <v>0</v>
      </c>
      <c r="Q57" s="158">
        <f>+[1]Paramunicipal!G55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+[1]Paramunicipal!E56</f>
        <v>0</v>
      </c>
      <c r="P58" s="158">
        <f>+[1]Paramunicipal!F56</f>
        <v>0</v>
      </c>
      <c r="Q58" s="158">
        <f>+[1]Paramunicipal!G56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+[1]Paramunicipal!E57</f>
        <v>0</v>
      </c>
      <c r="P59" s="158">
        <f>+[1]Paramunicipal!F57</f>
        <v>0</v>
      </c>
      <c r="Q59" s="158">
        <f>+[1]Paramunicipal!G57</f>
        <v>0</v>
      </c>
      <c r="AA59" s="243">
        <v>3300</v>
      </c>
      <c r="AB59" s="253" t="s">
        <v>131</v>
      </c>
      <c r="AC59" s="254">
        <f>IF(H46&gt;I46,H46-I46,0)</f>
        <v>0</v>
      </c>
      <c r="AD59" s="255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+[1]Paramunicipal!E58</f>
        <v>0</v>
      </c>
      <c r="P60" s="158">
        <f>+[1]Paramunicipal!F58</f>
        <v>0</v>
      </c>
      <c r="Q60" s="158">
        <f>+[1]Paramunicipal!G58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17681836.869999997</v>
      </c>
      <c r="AM60" s="320">
        <f>SUM(AF9:AF14)+SUM(AF17:AF18)+SUM(AF22:AF25)+SUM(AF29:AF36)+SUM(AF39:AF44)+SUM(AF49:AF50)+SUM(AF53:AF57)+SUM(AF60:AF61)</f>
        <v>41774353.93999999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53" t="s">
        <v>157</v>
      </c>
      <c r="AJ61" s="268"/>
      <c r="AK61" s="306"/>
      <c r="AL61" s="342">
        <f>+AL51-AL56</f>
        <v>-16462279.879999809</v>
      </c>
      <c r="AM61" s="343">
        <f>+AM51-AM56</f>
        <v>1586392379.1199999</v>
      </c>
    </row>
    <row r="62" spans="2:39" x14ac:dyDescent="0.25">
      <c r="L62" s="275"/>
      <c r="M62" s="154"/>
      <c r="N62" s="155" t="s">
        <v>111</v>
      </c>
      <c r="O62" s="286">
        <f>+[1]Paramunicipal!E60</f>
        <v>0</v>
      </c>
      <c r="P62" s="158">
        <f>+[1]Paramunicipal!F60</f>
        <v>0</v>
      </c>
      <c r="Q62" s="158">
        <f>+[1]Paramunicipal!G60</f>
        <v>0</v>
      </c>
      <c r="AC62" s="326">
        <f>+AC6+AC27+AC46-AD6-AD27-AD46</f>
        <v>4.76837158203125E-7</v>
      </c>
      <c r="AD62" s="326">
        <f>+AC7+AC16+AC28+AC38+AC47+AC52+AC59-AD7-AD16-AD28-AD38-AD47-AD52-AD59</f>
        <v>3.8743019104003906E-7</v>
      </c>
      <c r="AE62" s="326">
        <f>+AE6+AE27+AE46-AF6-AF27-AF46</f>
        <v>0</v>
      </c>
      <c r="AF62" s="326">
        <f>+AE7+AE16+AE28+AE38+AE47+AE52+AE59-AF7-AF16-AF28-AF38-AF47-AF52-AF59</f>
        <v>-2.384185791015625E-7</v>
      </c>
      <c r="AI62" s="253"/>
      <c r="AJ62" s="268"/>
      <c r="AK62" s="306"/>
      <c r="AL62" s="342"/>
      <c r="AM62" s="343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316"/>
      <c r="AF63" s="316"/>
      <c r="AI63" s="253" t="s">
        <v>158</v>
      </c>
      <c r="AJ63" s="268"/>
      <c r="AK63" s="306"/>
      <c r="AL63" s="329">
        <f>+AL37+AL48+AL61</f>
        <v>76588099.270000279</v>
      </c>
      <c r="AM63" s="330">
        <f>+AM37+AM48+AM61</f>
        <v>166718862.69999981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625999683.74000013</v>
      </c>
      <c r="P64" s="179">
        <f>+P30+P34+P44+P48+P54+P61</f>
        <v>690282964.80999994</v>
      </c>
      <c r="Q64" s="179">
        <f>+Q30+Q34+Q44+Q48+Q54+Q61</f>
        <v>0</v>
      </c>
      <c r="AB64" s="316"/>
      <c r="AC64" s="316"/>
      <c r="AD64" s="316"/>
      <c r="AE64" s="316"/>
      <c r="AF64" s="316"/>
      <c r="AG64" s="316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316"/>
      <c r="AI65" s="253" t="s">
        <v>159</v>
      </c>
      <c r="AJ65" s="268"/>
      <c r="AK65" s="306"/>
      <c r="AL65" s="277">
        <f>+E9</f>
        <v>166718862.69999999</v>
      </c>
      <c r="AM65" s="289">
        <f>+F9</f>
        <v>0</v>
      </c>
    </row>
    <row r="66" spans="12:39" x14ac:dyDescent="0.25">
      <c r="M66" s="140" t="s">
        <v>113</v>
      </c>
      <c r="N66" s="141"/>
      <c r="O66" s="273">
        <f>+O27-O64</f>
        <v>220821168.17999995</v>
      </c>
      <c r="P66" s="149">
        <f>+P27-P64</f>
        <v>188173879.8900001</v>
      </c>
      <c r="Q66" s="149">
        <f>+Q27-Q64</f>
        <v>0</v>
      </c>
      <c r="AI66" s="253" t="s">
        <v>160</v>
      </c>
      <c r="AJ66" s="268"/>
      <c r="AK66" s="306"/>
      <c r="AL66" s="277">
        <f>+D9</f>
        <v>243306961.97</v>
      </c>
      <c r="AM66" s="289">
        <f>+E9</f>
        <v>166718862.69999999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-2.6822090148925781E-7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316"/>
      <c r="R71" s="316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316"/>
      <c r="R72" s="316"/>
    </row>
  </sheetData>
  <mergeCells count="25"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  <mergeCell ref="C2:I2"/>
    <mergeCell ref="M2:P2"/>
    <mergeCell ref="T2:Y2"/>
    <mergeCell ref="AB2:AD2"/>
    <mergeCell ref="AI2:AM2"/>
    <mergeCell ref="C3:I3"/>
    <mergeCell ref="M3:P3"/>
    <mergeCell ref="T3:Y3"/>
    <mergeCell ref="AB3:AD3"/>
    <mergeCell ref="AI3:AM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148"/>
  <sheetViews>
    <sheetView workbookViewId="0">
      <selection activeCell="D7" sqref="D7"/>
    </sheetView>
  </sheetViews>
  <sheetFormatPr baseColWidth="10" defaultRowHeight="15" x14ac:dyDescent="0.25"/>
  <cols>
    <col min="1" max="1" width="2" customWidth="1"/>
    <col min="2" max="2" width="5.28515625" style="187" customWidth="1"/>
    <col min="3" max="3" width="2.28515625" customWidth="1"/>
    <col min="4" max="4" width="37.5703125" customWidth="1"/>
    <col min="5" max="5" width="17.140625" bestFit="1" customWidth="1"/>
    <col min="6" max="7" width="16.28515625" bestFit="1" customWidth="1"/>
    <col min="8" max="8" width="5.7109375" customWidth="1"/>
    <col min="9" max="9" width="22.28515625" customWidth="1"/>
    <col min="10" max="10" width="18.28515625" customWidth="1"/>
    <col min="11" max="11" width="15.7109375" customWidth="1"/>
    <col min="12" max="12" width="5.7109375" customWidth="1"/>
    <col min="13" max="15" width="15.7109375" customWidth="1"/>
    <col min="16" max="16" width="5.7109375" customWidth="1"/>
    <col min="17" max="19" width="15.7109375" customWidth="1"/>
    <col min="20" max="20" width="5.7109375" customWidth="1"/>
    <col min="21" max="23" width="15.7109375" customWidth="1"/>
    <col min="24" max="24" width="5.7109375" customWidth="1"/>
    <col min="25" max="27" width="15.7109375" customWidth="1"/>
    <col min="28" max="28" width="5.7109375" customWidth="1"/>
    <col min="29" max="31" width="15.7109375" customWidth="1"/>
    <col min="32" max="32" width="5.7109375" customWidth="1"/>
  </cols>
  <sheetData>
    <row r="1" spans="2:31" ht="14.45" customHeight="1" x14ac:dyDescent="0.25">
      <c r="B1" s="454" t="s">
        <v>207</v>
      </c>
      <c r="C1" s="455"/>
      <c r="D1" s="455"/>
      <c r="E1" s="455"/>
      <c r="F1" s="455"/>
      <c r="G1" s="456"/>
      <c r="I1" s="466" t="str">
        <f>+'[1]31120'!B2</f>
        <v>3.1.1.2.0 MUNICIPIO DE SALAMANCA GUANAJUATO</v>
      </c>
      <c r="J1" s="467"/>
      <c r="K1" s="468"/>
      <c r="M1" s="445" t="str">
        <f>+'[1]31130'!B1</f>
        <v>3.1.1.3.0 Instituciones Públicas de Seguridad Social</v>
      </c>
      <c r="N1" s="446"/>
      <c r="O1" s="447"/>
      <c r="Q1" s="445" t="str">
        <f>+'[1]31200'!B1</f>
        <v>3.1.2.0.0  Entidades Paramunicipales Empresariales No Financieras Con Participacion Estatal Mayoritaria</v>
      </c>
      <c r="R1" s="446"/>
      <c r="S1" s="447"/>
      <c r="U1" s="445" t="str">
        <f>+'[1]32200'!B1</f>
        <v>3.2.2.0.0 Entidades Paramunicipales Empresariales Financieras Monetarias Con Participacion Estatal Mayoritaria</v>
      </c>
      <c r="V1" s="446"/>
      <c r="W1" s="447"/>
      <c r="Y1" s="445" t="str">
        <f>+'[1]32300'!B1</f>
        <v>3.2.3.0.0 Entidades Paraestatales Empresariales Financieras No Monetarias Con Participacion Estatal Mayoritaria</v>
      </c>
      <c r="Z1" s="446"/>
      <c r="AA1" s="447"/>
      <c r="AC1" s="445" t="str">
        <f>+'[1]32400'!B1</f>
        <v>3.2.4.0.0 Fideicomisos Financieros Publicos Con Participacion Estatal Mayoritaria Participacion Estatal Mayoritaria</v>
      </c>
      <c r="AD1" s="446"/>
      <c r="AE1" s="447"/>
    </row>
    <row r="2" spans="2:31" ht="14.45" customHeight="1" x14ac:dyDescent="0.25">
      <c r="B2" s="400" t="s">
        <v>162</v>
      </c>
      <c r="C2" s="401"/>
      <c r="D2" s="401"/>
      <c r="E2" s="401"/>
      <c r="F2" s="401"/>
      <c r="G2" s="402"/>
      <c r="I2" s="469"/>
      <c r="J2" s="470"/>
      <c r="K2" s="471"/>
      <c r="M2" s="448"/>
      <c r="N2" s="449"/>
      <c r="O2" s="450"/>
      <c r="Q2" s="448"/>
      <c r="R2" s="449"/>
      <c r="S2" s="450"/>
      <c r="U2" s="448"/>
      <c r="V2" s="449"/>
      <c r="W2" s="450"/>
      <c r="Y2" s="448"/>
      <c r="Z2" s="449"/>
      <c r="AA2" s="450"/>
      <c r="AC2" s="448"/>
      <c r="AD2" s="449"/>
      <c r="AE2" s="450"/>
    </row>
    <row r="3" spans="2:31" ht="14.45" customHeight="1" x14ac:dyDescent="0.25">
      <c r="B3" s="403" t="s">
        <v>177</v>
      </c>
      <c r="C3" s="444"/>
      <c r="D3" s="444"/>
      <c r="E3" s="444"/>
      <c r="F3" s="444"/>
      <c r="G3" s="404"/>
      <c r="I3" s="472"/>
      <c r="J3" s="473"/>
      <c r="K3" s="474"/>
      <c r="M3" s="451"/>
      <c r="N3" s="452"/>
      <c r="O3" s="453"/>
      <c r="Q3" s="451"/>
      <c r="R3" s="452"/>
      <c r="S3" s="453"/>
      <c r="U3" s="451"/>
      <c r="V3" s="452"/>
      <c r="W3" s="453"/>
      <c r="Y3" s="451"/>
      <c r="Z3" s="452"/>
      <c r="AA3" s="453"/>
      <c r="AC3" s="451"/>
      <c r="AD3" s="452"/>
      <c r="AE3" s="453"/>
    </row>
    <row r="4" spans="2:31" x14ac:dyDescent="0.25">
      <c r="B4" s="133"/>
      <c r="C4" s="134"/>
      <c r="D4" s="135"/>
      <c r="E4" s="136">
        <v>2020</v>
      </c>
      <c r="F4" s="188">
        <v>2019</v>
      </c>
      <c r="G4" s="137">
        <v>2018</v>
      </c>
      <c r="I4" s="136">
        <v>2020</v>
      </c>
      <c r="J4" s="188">
        <v>2019</v>
      </c>
      <c r="K4" s="137">
        <v>2018</v>
      </c>
      <c r="M4" s="136">
        <v>2020</v>
      </c>
      <c r="N4" s="188">
        <v>2019</v>
      </c>
      <c r="O4" s="137">
        <v>2018</v>
      </c>
      <c r="Q4" s="136">
        <v>2020</v>
      </c>
      <c r="R4" s="188">
        <v>2019</v>
      </c>
      <c r="S4" s="137">
        <v>2018</v>
      </c>
      <c r="U4" s="136">
        <v>2020</v>
      </c>
      <c r="V4" s="188">
        <v>2019</v>
      </c>
      <c r="W4" s="137">
        <v>2018</v>
      </c>
      <c r="Y4" s="136">
        <v>2020</v>
      </c>
      <c r="Z4" s="188">
        <v>2019</v>
      </c>
      <c r="AA4" s="137">
        <v>2018</v>
      </c>
      <c r="AC4" s="136">
        <v>2020</v>
      </c>
      <c r="AD4" s="188">
        <v>2019</v>
      </c>
      <c r="AE4" s="137">
        <v>2018</v>
      </c>
    </row>
    <row r="5" spans="2:31" x14ac:dyDescent="0.25">
      <c r="B5" s="139"/>
      <c r="C5" s="140" t="s">
        <v>60</v>
      </c>
      <c r="D5" s="141"/>
      <c r="E5" s="142"/>
      <c r="F5" s="378"/>
      <c r="G5" s="143"/>
      <c r="I5" s="142"/>
      <c r="J5" s="378"/>
      <c r="K5" s="143"/>
      <c r="M5" s="142"/>
      <c r="N5" s="378"/>
      <c r="O5" s="143"/>
      <c r="Q5" s="142"/>
      <c r="R5" s="378"/>
      <c r="S5" s="143"/>
      <c r="U5" s="142"/>
      <c r="V5" s="378"/>
      <c r="W5" s="143"/>
      <c r="Y5" s="142"/>
      <c r="Z5" s="378"/>
      <c r="AA5" s="143"/>
      <c r="AC5" s="142"/>
      <c r="AD5" s="378"/>
      <c r="AE5" s="143"/>
    </row>
    <row r="6" spans="2:31" x14ac:dyDescent="0.25">
      <c r="B6" s="139">
        <v>4100</v>
      </c>
      <c r="C6" s="145" t="s">
        <v>173</v>
      </c>
      <c r="D6" s="146"/>
      <c r="E6" s="152">
        <f>SUM(E7:E13)</f>
        <v>169163966.45999998</v>
      </c>
      <c r="F6" s="204">
        <f>SUM(F7:F13)</f>
        <v>205744565.22000003</v>
      </c>
      <c r="G6" s="149">
        <f>SUM(G7:G13)</f>
        <v>197292781.22</v>
      </c>
      <c r="I6" s="152">
        <f>+[2]EA!$C$4</f>
        <v>169163966.45999998</v>
      </c>
      <c r="J6" s="204">
        <f>+[3]EA!$C$4</f>
        <v>205744565.22000003</v>
      </c>
      <c r="K6" s="149">
        <f>+[3]EA!$D$4</f>
        <v>197292781.22</v>
      </c>
      <c r="M6" s="152">
        <f>+'[1]31130'!E6</f>
        <v>0</v>
      </c>
      <c r="N6" s="204">
        <f>+'[1]31130'!F6</f>
        <v>0</v>
      </c>
      <c r="O6" s="149">
        <f>+'[1]31130'!G6</f>
        <v>0</v>
      </c>
      <c r="Q6" s="152">
        <f>+'[1]31200'!E6</f>
        <v>0</v>
      </c>
      <c r="R6" s="204">
        <f>+'[1]31200'!F6</f>
        <v>0</v>
      </c>
      <c r="S6" s="149">
        <f>+'[1]31200'!G6</f>
        <v>0</v>
      </c>
      <c r="U6" s="152">
        <f>+'[1]32200'!E6</f>
        <v>0</v>
      </c>
      <c r="V6" s="204">
        <f>+'[1]32200'!F6</f>
        <v>0</v>
      </c>
      <c r="W6" s="149">
        <f>+'[1]32200'!G6</f>
        <v>0</v>
      </c>
      <c r="Y6" s="152">
        <f>+'[1]32300'!E6</f>
        <v>0</v>
      </c>
      <c r="Z6" s="204">
        <f>+'[1]32300'!F6</f>
        <v>0</v>
      </c>
      <c r="AA6" s="149">
        <f>+'[1]32300'!G6</f>
        <v>0</v>
      </c>
      <c r="AC6" s="152">
        <f>+'[1]32400'!E6</f>
        <v>0</v>
      </c>
      <c r="AD6" s="204">
        <f>+'[1]32400'!F6</f>
        <v>0</v>
      </c>
      <c r="AE6" s="149">
        <f>+'[1]32400'!G6</f>
        <v>0</v>
      </c>
    </row>
    <row r="7" spans="2:31" x14ac:dyDescent="0.25">
      <c r="B7" s="139">
        <v>4110</v>
      </c>
      <c r="C7" s="154"/>
      <c r="D7" s="155" t="s">
        <v>62</v>
      </c>
      <c r="E7" s="160">
        <f>+I7+M7+Q7+U7+Y7+AC7</f>
        <v>99192160.329999998</v>
      </c>
      <c r="F7" s="200">
        <f t="shared" ref="F7:G13" si="0">+J7+N7+R7+V7+Z7+AD7</f>
        <v>101664746.48</v>
      </c>
      <c r="G7" s="158">
        <f t="shared" si="0"/>
        <v>91950284.700000003</v>
      </c>
      <c r="I7" s="160">
        <f>+[2]EA!C5</f>
        <v>99192160.329999998</v>
      </c>
      <c r="J7" s="200">
        <f>+[3]EA!C5</f>
        <v>101664746.48</v>
      </c>
      <c r="K7" s="158">
        <f>+[3]EA!D5</f>
        <v>91950284.700000003</v>
      </c>
      <c r="M7" s="160">
        <f>+'[1]31130'!E7</f>
        <v>0</v>
      </c>
      <c r="N7" s="200">
        <f>+'[1]31130'!F7</f>
        <v>0</v>
      </c>
      <c r="O7" s="158">
        <f>+'[1]31130'!G7</f>
        <v>0</v>
      </c>
      <c r="Q7" s="160">
        <f>+'[1]31200'!E7</f>
        <v>0</v>
      </c>
      <c r="R7" s="200">
        <f>+'[1]31200'!F7</f>
        <v>0</v>
      </c>
      <c r="S7" s="158">
        <f>+'[1]31200'!G7</f>
        <v>0</v>
      </c>
      <c r="U7" s="160">
        <f>+'[1]32200'!E7</f>
        <v>0</v>
      </c>
      <c r="V7" s="200">
        <f>+'[1]32200'!F7</f>
        <v>0</v>
      </c>
      <c r="W7" s="158">
        <f>+'[1]32200'!G7</f>
        <v>0</v>
      </c>
      <c r="Y7" s="160">
        <f>+'[1]32300'!E7</f>
        <v>0</v>
      </c>
      <c r="Z7" s="200">
        <f>+'[1]32300'!F7</f>
        <v>0</v>
      </c>
      <c r="AA7" s="158">
        <f>+'[1]32300'!G7</f>
        <v>0</v>
      </c>
      <c r="AC7" s="160">
        <f>+'[1]32400'!E7</f>
        <v>0</v>
      </c>
      <c r="AD7" s="200">
        <f>+'[1]32400'!F7</f>
        <v>0</v>
      </c>
      <c r="AE7" s="158">
        <f>+'[1]32400'!G7</f>
        <v>0</v>
      </c>
    </row>
    <row r="8" spans="2:31" x14ac:dyDescent="0.25">
      <c r="B8" s="139">
        <v>4120</v>
      </c>
      <c r="C8" s="154"/>
      <c r="D8" s="155" t="s">
        <v>63</v>
      </c>
      <c r="E8" s="160">
        <f t="shared" ref="E8:E13" si="1">+I8+M8+Q8+U8+Y8+AC8</f>
        <v>0</v>
      </c>
      <c r="F8" s="200">
        <f t="shared" si="0"/>
        <v>0</v>
      </c>
      <c r="G8" s="158">
        <f t="shared" si="0"/>
        <v>0</v>
      </c>
      <c r="I8" s="160">
        <f>+[2]EA!C6</f>
        <v>0</v>
      </c>
      <c r="J8" s="200">
        <f>+[3]EA!C6</f>
        <v>0</v>
      </c>
      <c r="K8" s="158">
        <f>+[3]EA!D6</f>
        <v>0</v>
      </c>
      <c r="M8" s="160">
        <f>+'[1]31130'!E8</f>
        <v>0</v>
      </c>
      <c r="N8" s="200">
        <f>+'[1]31130'!F8</f>
        <v>0</v>
      </c>
      <c r="O8" s="158">
        <f>+'[1]31130'!G8</f>
        <v>0</v>
      </c>
      <c r="Q8" s="160">
        <f>+'[1]31200'!E8</f>
        <v>0</v>
      </c>
      <c r="R8" s="200">
        <f>+'[1]31200'!F8</f>
        <v>0</v>
      </c>
      <c r="S8" s="158">
        <f>+'[1]31200'!G8</f>
        <v>0</v>
      </c>
      <c r="U8" s="160">
        <f>+'[1]32200'!E8</f>
        <v>0</v>
      </c>
      <c r="V8" s="200">
        <f>+'[1]32200'!F8</f>
        <v>0</v>
      </c>
      <c r="W8" s="158">
        <f>+'[1]32200'!G8</f>
        <v>0</v>
      </c>
      <c r="Y8" s="160">
        <f>+'[1]32300'!E8</f>
        <v>0</v>
      </c>
      <c r="Z8" s="200">
        <f>+'[1]32300'!F8</f>
        <v>0</v>
      </c>
      <c r="AA8" s="158">
        <f>+'[1]32300'!G8</f>
        <v>0</v>
      </c>
      <c r="AC8" s="160">
        <f>+'[1]32400'!E8</f>
        <v>0</v>
      </c>
      <c r="AD8" s="200">
        <f>+'[1]32400'!F8</f>
        <v>0</v>
      </c>
      <c r="AE8" s="158">
        <f>+'[1]32400'!G8</f>
        <v>0</v>
      </c>
    </row>
    <row r="9" spans="2:31" x14ac:dyDescent="0.25">
      <c r="B9" s="139">
        <v>4130</v>
      </c>
      <c r="C9" s="154"/>
      <c r="D9" s="155" t="s">
        <v>64</v>
      </c>
      <c r="E9" s="160">
        <f t="shared" si="1"/>
        <v>0</v>
      </c>
      <c r="F9" s="200">
        <f t="shared" si="0"/>
        <v>0</v>
      </c>
      <c r="G9" s="158">
        <f t="shared" si="0"/>
        <v>0</v>
      </c>
      <c r="I9" s="160">
        <f>+[2]EA!C7</f>
        <v>0</v>
      </c>
      <c r="J9" s="200">
        <f>+[3]EA!C7</f>
        <v>0</v>
      </c>
      <c r="K9" s="158">
        <f>+[3]EA!D7</f>
        <v>0</v>
      </c>
      <c r="M9" s="160">
        <f>+'[1]31130'!E9</f>
        <v>0</v>
      </c>
      <c r="N9" s="200">
        <f>+'[1]31130'!F9</f>
        <v>0</v>
      </c>
      <c r="O9" s="158">
        <f>+'[1]31130'!G9</f>
        <v>0</v>
      </c>
      <c r="Q9" s="160">
        <f>+'[1]31200'!E9</f>
        <v>0</v>
      </c>
      <c r="R9" s="200">
        <f>+'[1]31200'!F9</f>
        <v>0</v>
      </c>
      <c r="S9" s="158">
        <f>+'[1]31200'!G9</f>
        <v>0</v>
      </c>
      <c r="U9" s="160">
        <f>+'[1]32200'!E9</f>
        <v>0</v>
      </c>
      <c r="V9" s="200">
        <f>+'[1]32200'!F9</f>
        <v>0</v>
      </c>
      <c r="W9" s="158">
        <f>+'[1]32200'!G9</f>
        <v>0</v>
      </c>
      <c r="Y9" s="160">
        <f>+'[1]32300'!E9</f>
        <v>0</v>
      </c>
      <c r="Z9" s="200">
        <f>+'[1]32300'!F9</f>
        <v>0</v>
      </c>
      <c r="AA9" s="158">
        <f>+'[1]32300'!G9</f>
        <v>0</v>
      </c>
      <c r="AC9" s="160">
        <f>+'[1]32400'!E9</f>
        <v>0</v>
      </c>
      <c r="AD9" s="200">
        <f>+'[1]32400'!F9</f>
        <v>0</v>
      </c>
      <c r="AE9" s="158">
        <f>+'[1]32400'!G9</f>
        <v>0</v>
      </c>
    </row>
    <row r="10" spans="2:31" x14ac:dyDescent="0.25">
      <c r="B10" s="139">
        <v>4140</v>
      </c>
      <c r="C10" s="154"/>
      <c r="D10" s="155" t="s">
        <v>65</v>
      </c>
      <c r="E10" s="160">
        <f t="shared" si="1"/>
        <v>60049149.810000002</v>
      </c>
      <c r="F10" s="200">
        <f t="shared" si="0"/>
        <v>64805976.390000001</v>
      </c>
      <c r="G10" s="158">
        <f t="shared" si="0"/>
        <v>62478010.509999998</v>
      </c>
      <c r="I10" s="160">
        <f>+[2]EA!C8</f>
        <v>60049149.810000002</v>
      </c>
      <c r="J10" s="200">
        <f>+[3]EA!C8</f>
        <v>64805976.390000001</v>
      </c>
      <c r="K10" s="158">
        <f>+[3]EA!D8</f>
        <v>62478010.509999998</v>
      </c>
      <c r="M10" s="160">
        <f>+'[1]31130'!E10</f>
        <v>0</v>
      </c>
      <c r="N10" s="200">
        <f>+'[1]31130'!F10</f>
        <v>0</v>
      </c>
      <c r="O10" s="158">
        <f>+'[1]31130'!G10</f>
        <v>0</v>
      </c>
      <c r="Q10" s="160">
        <f>+'[1]31200'!E10</f>
        <v>0</v>
      </c>
      <c r="R10" s="200">
        <f>+'[1]31200'!F10</f>
        <v>0</v>
      </c>
      <c r="S10" s="158">
        <f>+'[1]31200'!G10</f>
        <v>0</v>
      </c>
      <c r="U10" s="160">
        <f>+'[1]32200'!E10</f>
        <v>0</v>
      </c>
      <c r="V10" s="200">
        <f>+'[1]32200'!F10</f>
        <v>0</v>
      </c>
      <c r="W10" s="158">
        <f>+'[1]32200'!G10</f>
        <v>0</v>
      </c>
      <c r="Y10" s="160">
        <f>+'[1]32300'!E10</f>
        <v>0</v>
      </c>
      <c r="Z10" s="200">
        <f>+'[1]32300'!F10</f>
        <v>0</v>
      </c>
      <c r="AA10" s="158">
        <f>+'[1]32300'!G10</f>
        <v>0</v>
      </c>
      <c r="AC10" s="160">
        <f>+'[1]32400'!E10</f>
        <v>0</v>
      </c>
      <c r="AD10" s="200">
        <f>+'[1]32400'!F10</f>
        <v>0</v>
      </c>
      <c r="AE10" s="158">
        <f>+'[1]32400'!G10</f>
        <v>0</v>
      </c>
    </row>
    <row r="11" spans="2:31" x14ac:dyDescent="0.25">
      <c r="B11" s="139">
        <v>4150</v>
      </c>
      <c r="C11" s="154"/>
      <c r="D11" s="155" t="s">
        <v>66</v>
      </c>
      <c r="E11" s="160">
        <f t="shared" si="1"/>
        <v>1864287.78</v>
      </c>
      <c r="F11" s="200">
        <f t="shared" si="0"/>
        <v>13007929.68</v>
      </c>
      <c r="G11" s="158">
        <f t="shared" si="0"/>
        <v>8728527.5</v>
      </c>
      <c r="I11" s="160">
        <f>+[2]EA!C9</f>
        <v>1864287.78</v>
      </c>
      <c r="J11" s="200">
        <f>+[3]EA!C9</f>
        <v>13007929.68</v>
      </c>
      <c r="K11" s="158">
        <f>+[3]EA!D9</f>
        <v>8728527.5</v>
      </c>
      <c r="M11" s="160">
        <f>+'[1]31130'!E11</f>
        <v>0</v>
      </c>
      <c r="N11" s="200">
        <f>+'[1]31130'!F11</f>
        <v>0</v>
      </c>
      <c r="O11" s="158">
        <f>+'[1]31130'!G11</f>
        <v>0</v>
      </c>
      <c r="Q11" s="160">
        <f>+'[1]31200'!E11</f>
        <v>0</v>
      </c>
      <c r="R11" s="200">
        <f>+'[1]31200'!F11</f>
        <v>0</v>
      </c>
      <c r="S11" s="158">
        <f>+'[1]31200'!G11</f>
        <v>0</v>
      </c>
      <c r="U11" s="160">
        <f>+'[1]32200'!E11</f>
        <v>0</v>
      </c>
      <c r="V11" s="200">
        <f>+'[1]32200'!F11</f>
        <v>0</v>
      </c>
      <c r="W11" s="158">
        <f>+'[1]32200'!G11</f>
        <v>0</v>
      </c>
      <c r="Y11" s="160">
        <f>+'[1]32300'!E11</f>
        <v>0</v>
      </c>
      <c r="Z11" s="200">
        <f>+'[1]32300'!F11</f>
        <v>0</v>
      </c>
      <c r="AA11" s="158">
        <f>+'[1]32300'!G11</f>
        <v>0</v>
      </c>
      <c r="AC11" s="160">
        <f>+'[1]32400'!E11</f>
        <v>0</v>
      </c>
      <c r="AD11" s="200">
        <f>+'[1]32400'!F11</f>
        <v>0</v>
      </c>
      <c r="AE11" s="158">
        <f>+'[1]32400'!G11</f>
        <v>0</v>
      </c>
    </row>
    <row r="12" spans="2:31" x14ac:dyDescent="0.25">
      <c r="B12" s="139">
        <v>4160</v>
      </c>
      <c r="C12" s="154"/>
      <c r="D12" s="155" t="s">
        <v>67</v>
      </c>
      <c r="E12" s="160">
        <f t="shared" si="1"/>
        <v>8058368.54</v>
      </c>
      <c r="F12" s="200">
        <f t="shared" si="0"/>
        <v>26265912.670000002</v>
      </c>
      <c r="G12" s="158">
        <f t="shared" si="0"/>
        <v>34135958.509999998</v>
      </c>
      <c r="I12" s="160">
        <f>+[2]EA!C10</f>
        <v>8058368.54</v>
      </c>
      <c r="J12" s="200">
        <f>+[3]EA!C10</f>
        <v>26265912.670000002</v>
      </c>
      <c r="K12" s="158">
        <f>+[3]EA!D10</f>
        <v>34135958.509999998</v>
      </c>
      <c r="M12" s="160">
        <f>+'[1]31130'!E12</f>
        <v>0</v>
      </c>
      <c r="N12" s="200">
        <f>+'[1]31130'!F12</f>
        <v>0</v>
      </c>
      <c r="O12" s="158">
        <f>+'[1]31130'!G12</f>
        <v>0</v>
      </c>
      <c r="Q12" s="160">
        <f>+'[1]31200'!E12</f>
        <v>0</v>
      </c>
      <c r="R12" s="200">
        <f>+'[1]31200'!F12</f>
        <v>0</v>
      </c>
      <c r="S12" s="158">
        <f>+'[1]31200'!G12</f>
        <v>0</v>
      </c>
      <c r="U12" s="160">
        <f>+'[1]32200'!E12</f>
        <v>0</v>
      </c>
      <c r="V12" s="200">
        <f>+'[1]32200'!F12</f>
        <v>0</v>
      </c>
      <c r="W12" s="158">
        <f>+'[1]32200'!G12</f>
        <v>0</v>
      </c>
      <c r="Y12" s="160">
        <f>+'[1]32300'!E12</f>
        <v>0</v>
      </c>
      <c r="Z12" s="200">
        <f>+'[1]32300'!F12</f>
        <v>0</v>
      </c>
      <c r="AA12" s="158">
        <f>+'[1]32300'!G12</f>
        <v>0</v>
      </c>
      <c r="AC12" s="160">
        <f>+'[1]32400'!E12</f>
        <v>0</v>
      </c>
      <c r="AD12" s="200">
        <f>+'[1]32400'!F12</f>
        <v>0</v>
      </c>
      <c r="AE12" s="158">
        <f>+'[1]32400'!G12</f>
        <v>0</v>
      </c>
    </row>
    <row r="13" spans="2:31" x14ac:dyDescent="0.25">
      <c r="B13" s="139">
        <v>4170</v>
      </c>
      <c r="C13" s="154"/>
      <c r="D13" s="155" t="s">
        <v>68</v>
      </c>
      <c r="E13" s="160">
        <f t="shared" si="1"/>
        <v>0</v>
      </c>
      <c r="F13" s="200">
        <f t="shared" si="0"/>
        <v>0</v>
      </c>
      <c r="G13" s="158">
        <f t="shared" si="0"/>
        <v>0</v>
      </c>
      <c r="I13" s="160">
        <f>+[2]EA!C11</f>
        <v>0</v>
      </c>
      <c r="J13" s="200">
        <f>+[3]EA!C11</f>
        <v>0</v>
      </c>
      <c r="K13" s="158">
        <f>+[3]EA!D11</f>
        <v>0</v>
      </c>
      <c r="M13" s="160">
        <f>+'[1]31130'!E13</f>
        <v>0</v>
      </c>
      <c r="N13" s="200">
        <f>+'[1]31130'!F13</f>
        <v>0</v>
      </c>
      <c r="O13" s="158">
        <f>+'[1]31130'!G13</f>
        <v>0</v>
      </c>
      <c r="Q13" s="160">
        <f>+'[1]31200'!E13</f>
        <v>0</v>
      </c>
      <c r="R13" s="200">
        <f>+'[1]31200'!F13</f>
        <v>0</v>
      </c>
      <c r="S13" s="158">
        <f>+'[1]31200'!G13</f>
        <v>0</v>
      </c>
      <c r="U13" s="160">
        <f>+'[1]32200'!E13</f>
        <v>0</v>
      </c>
      <c r="V13" s="200">
        <f>+'[1]32200'!F13</f>
        <v>0</v>
      </c>
      <c r="W13" s="158">
        <f>+'[1]32200'!G13</f>
        <v>0</v>
      </c>
      <c r="Y13" s="160">
        <f>+'[1]32300'!E13</f>
        <v>0</v>
      </c>
      <c r="Z13" s="200">
        <f>+'[1]32300'!F13</f>
        <v>0</v>
      </c>
      <c r="AA13" s="158">
        <f>+'[1]32300'!G13</f>
        <v>0</v>
      </c>
      <c r="AC13" s="160">
        <f>+'[1]32400'!E13</f>
        <v>0</v>
      </c>
      <c r="AD13" s="200">
        <f>+'[1]32400'!F13</f>
        <v>0</v>
      </c>
      <c r="AE13" s="158">
        <f>+'[1]32400'!G13</f>
        <v>0</v>
      </c>
    </row>
    <row r="14" spans="2:31" x14ac:dyDescent="0.25">
      <c r="B14" s="139">
        <v>4200</v>
      </c>
      <c r="C14" s="145" t="s">
        <v>69</v>
      </c>
      <c r="D14" s="141"/>
      <c r="E14" s="152">
        <f>SUM(E15:E16)</f>
        <v>677656885.46000004</v>
      </c>
      <c r="F14" s="204">
        <f>SUM(F15:F16)</f>
        <v>672712279.48000002</v>
      </c>
      <c r="G14" s="149">
        <f>SUM(G15:G16)</f>
        <v>747161193.48000002</v>
      </c>
      <c r="I14" s="152">
        <f>+[2]EA!$C$12</f>
        <v>677656885.46000004</v>
      </c>
      <c r="J14" s="204">
        <f>+[3]EA!$C$12</f>
        <v>672712279.48000002</v>
      </c>
      <c r="K14" s="149">
        <f>+[3]EA!$D$12</f>
        <v>747161193.48000002</v>
      </c>
      <c r="M14" s="152">
        <f>+'[1]31130'!E14</f>
        <v>0</v>
      </c>
      <c r="N14" s="204">
        <f>+'[1]31130'!F14</f>
        <v>0</v>
      </c>
      <c r="O14" s="149">
        <f>+'[1]31130'!G14</f>
        <v>0</v>
      </c>
      <c r="Q14" s="152">
        <f>+'[1]31200'!E14</f>
        <v>0</v>
      </c>
      <c r="R14" s="204">
        <f>+'[1]31200'!F14</f>
        <v>0</v>
      </c>
      <c r="S14" s="149">
        <f>+'[1]31200'!G14</f>
        <v>0</v>
      </c>
      <c r="U14" s="152">
        <f>+'[1]32200'!E14</f>
        <v>0</v>
      </c>
      <c r="V14" s="204">
        <f>+'[1]32200'!F14</f>
        <v>0</v>
      </c>
      <c r="W14" s="149">
        <f>+'[1]32200'!G14</f>
        <v>0</v>
      </c>
      <c r="Y14" s="152">
        <f>+'[1]32300'!E14</f>
        <v>0</v>
      </c>
      <c r="Z14" s="204">
        <f>+'[1]32300'!F14</f>
        <v>0</v>
      </c>
      <c r="AA14" s="149">
        <f>+'[1]32300'!G14</f>
        <v>0</v>
      </c>
      <c r="AC14" s="152">
        <f>+'[1]32400'!E14</f>
        <v>0</v>
      </c>
      <c r="AD14" s="204">
        <f>+'[1]32400'!F14</f>
        <v>0</v>
      </c>
      <c r="AE14" s="149">
        <f>+'[1]32400'!G14</f>
        <v>0</v>
      </c>
    </row>
    <row r="15" spans="2:31" x14ac:dyDescent="0.25">
      <c r="B15" s="139">
        <v>4210</v>
      </c>
      <c r="C15" s="154"/>
      <c r="D15" s="155" t="s">
        <v>70</v>
      </c>
      <c r="E15" s="160">
        <f t="shared" ref="E15:G16" si="2">+I15+M15+Q15+U15+Y15+AC15</f>
        <v>677656885.46000004</v>
      </c>
      <c r="F15" s="200">
        <f t="shared" si="2"/>
        <v>672712279.48000002</v>
      </c>
      <c r="G15" s="158">
        <f t="shared" si="2"/>
        <v>747161193.48000002</v>
      </c>
      <c r="I15" s="160">
        <f>+[2]EA!$C$13</f>
        <v>677656885.46000004</v>
      </c>
      <c r="J15" s="200">
        <f>+[3]EA!$C$13</f>
        <v>672712279.48000002</v>
      </c>
      <c r="K15" s="158">
        <f>+[3]EA!$D$13</f>
        <v>747161193.48000002</v>
      </c>
      <c r="M15" s="160">
        <f>+'[1]31130'!E15</f>
        <v>0</v>
      </c>
      <c r="N15" s="200">
        <f>+'[1]31130'!F15</f>
        <v>0</v>
      </c>
      <c r="O15" s="158">
        <f>+'[1]31130'!G15</f>
        <v>0</v>
      </c>
      <c r="Q15" s="160">
        <f>+'[1]31200'!E15</f>
        <v>0</v>
      </c>
      <c r="R15" s="200">
        <f>+'[1]31200'!F15</f>
        <v>0</v>
      </c>
      <c r="S15" s="158">
        <f>+'[1]31200'!G15</f>
        <v>0</v>
      </c>
      <c r="U15" s="160">
        <f>+'[1]32200'!E15</f>
        <v>0</v>
      </c>
      <c r="V15" s="200">
        <f>+'[1]32200'!F15</f>
        <v>0</v>
      </c>
      <c r="W15" s="158">
        <f>+'[1]32200'!G15</f>
        <v>0</v>
      </c>
      <c r="Y15" s="160">
        <f>+'[1]32300'!E15</f>
        <v>0</v>
      </c>
      <c r="Z15" s="200">
        <f>+'[1]32300'!F15</f>
        <v>0</v>
      </c>
      <c r="AA15" s="158">
        <f>+'[1]32300'!G15</f>
        <v>0</v>
      </c>
      <c r="AC15" s="160">
        <f>+'[1]32400'!E15</f>
        <v>0</v>
      </c>
      <c r="AD15" s="200">
        <f>+'[1]32400'!F15</f>
        <v>0</v>
      </c>
      <c r="AE15" s="158">
        <f>+'[1]32400'!G15</f>
        <v>0</v>
      </c>
    </row>
    <row r="16" spans="2:31" x14ac:dyDescent="0.25">
      <c r="B16" s="139">
        <v>4220</v>
      </c>
      <c r="C16" s="154"/>
      <c r="D16" s="155" t="s">
        <v>71</v>
      </c>
      <c r="E16" s="160">
        <f t="shared" si="2"/>
        <v>0</v>
      </c>
      <c r="F16" s="200">
        <f t="shared" si="2"/>
        <v>0</v>
      </c>
      <c r="G16" s="158">
        <f t="shared" si="2"/>
        <v>0</v>
      </c>
      <c r="I16" s="160">
        <f>+'[1]31120'!E17</f>
        <v>0</v>
      </c>
      <c r="J16" s="200">
        <f>+'[1]31120'!F17</f>
        <v>0</v>
      </c>
      <c r="K16" s="158">
        <f>+'[1]31120'!G17</f>
        <v>0</v>
      </c>
      <c r="M16" s="160">
        <f>+'[1]31130'!E16</f>
        <v>0</v>
      </c>
      <c r="N16" s="200">
        <f>+'[1]31130'!F16</f>
        <v>0</v>
      </c>
      <c r="O16" s="158">
        <f>+'[1]31130'!G16</f>
        <v>0</v>
      </c>
      <c r="Q16" s="160">
        <f>+'[1]31200'!E16</f>
        <v>0</v>
      </c>
      <c r="R16" s="200">
        <f>+'[1]31200'!F16</f>
        <v>0</v>
      </c>
      <c r="S16" s="158">
        <f>+'[1]31200'!G16</f>
        <v>0</v>
      </c>
      <c r="U16" s="160">
        <f>+'[1]32200'!E16</f>
        <v>0</v>
      </c>
      <c r="V16" s="200">
        <f>+'[1]32200'!F16</f>
        <v>0</v>
      </c>
      <c r="W16" s="158">
        <f>+'[1]32200'!G16</f>
        <v>0</v>
      </c>
      <c r="Y16" s="160">
        <f>+'[1]32300'!E16</f>
        <v>0</v>
      </c>
      <c r="Z16" s="200">
        <f>+'[1]32300'!F16</f>
        <v>0</v>
      </c>
      <c r="AA16" s="158">
        <f>+'[1]32300'!G16</f>
        <v>0</v>
      </c>
      <c r="AC16" s="160">
        <f>+'[1]32400'!E16</f>
        <v>0</v>
      </c>
      <c r="AD16" s="200">
        <f>+'[1]32400'!F16</f>
        <v>0</v>
      </c>
      <c r="AE16" s="158">
        <f>+'[1]32400'!G16</f>
        <v>0</v>
      </c>
    </row>
    <row r="17" spans="2:31" x14ac:dyDescent="0.25">
      <c r="B17" s="139">
        <v>4300</v>
      </c>
      <c r="C17" s="145" t="s">
        <v>72</v>
      </c>
      <c r="D17" s="141"/>
      <c r="E17" s="152">
        <f>SUM(E18:E22)</f>
        <v>0</v>
      </c>
      <c r="F17" s="204">
        <f>SUM(F18:F22)</f>
        <v>0</v>
      </c>
      <c r="G17" s="149">
        <f>SUM(G18:G22)</f>
        <v>0</v>
      </c>
      <c r="I17" s="152">
        <f>+'[1]31120'!E18</f>
        <v>0</v>
      </c>
      <c r="J17" s="204">
        <f>+'[1]31120'!F18</f>
        <v>0</v>
      </c>
      <c r="K17" s="149">
        <f>+'[1]31120'!G18</f>
        <v>0</v>
      </c>
      <c r="M17" s="152">
        <f>+'[1]31130'!E17</f>
        <v>0</v>
      </c>
      <c r="N17" s="204">
        <f>+'[1]31130'!F17</f>
        <v>0</v>
      </c>
      <c r="O17" s="149">
        <f>+'[1]31130'!G17</f>
        <v>0</v>
      </c>
      <c r="Q17" s="152">
        <f>+'[1]31200'!E17</f>
        <v>0</v>
      </c>
      <c r="R17" s="204">
        <f>+'[1]31200'!F17</f>
        <v>0</v>
      </c>
      <c r="S17" s="149">
        <f>+'[1]31200'!G17</f>
        <v>0</v>
      </c>
      <c r="U17" s="152">
        <f>+'[1]32200'!E17</f>
        <v>0</v>
      </c>
      <c r="V17" s="204">
        <f>+'[1]32200'!F17</f>
        <v>0</v>
      </c>
      <c r="W17" s="149">
        <f>+'[1]32200'!G17</f>
        <v>0</v>
      </c>
      <c r="Y17" s="152">
        <f>+'[1]32300'!E17</f>
        <v>0</v>
      </c>
      <c r="Z17" s="204">
        <f>+'[1]32300'!F17</f>
        <v>0</v>
      </c>
      <c r="AA17" s="149">
        <f>+'[1]32300'!G17</f>
        <v>0</v>
      </c>
      <c r="AC17" s="152">
        <f>+'[1]32400'!E17</f>
        <v>0</v>
      </c>
      <c r="AD17" s="204">
        <f>+'[1]32400'!F17</f>
        <v>0</v>
      </c>
      <c r="AE17" s="149">
        <f>+'[1]32400'!G17</f>
        <v>0</v>
      </c>
    </row>
    <row r="18" spans="2:31" x14ac:dyDescent="0.25">
      <c r="B18" s="139">
        <v>4310</v>
      </c>
      <c r="C18" s="154"/>
      <c r="D18" s="155" t="s">
        <v>73</v>
      </c>
      <c r="E18" s="160">
        <f t="shared" ref="E18:G22" si="3">+I18+M18+Q18+U18+Y18+AC18</f>
        <v>0</v>
      </c>
      <c r="F18" s="200">
        <f t="shared" si="3"/>
        <v>0</v>
      </c>
      <c r="G18" s="158">
        <f t="shared" si="3"/>
        <v>0</v>
      </c>
      <c r="I18" s="160">
        <f>+'[1]31120'!E19</f>
        <v>0</v>
      </c>
      <c r="J18" s="200">
        <f>+'[1]31120'!F19</f>
        <v>0</v>
      </c>
      <c r="K18" s="158">
        <f>+'[1]31120'!G19</f>
        <v>0</v>
      </c>
      <c r="M18" s="160">
        <f>+'[1]31130'!E18</f>
        <v>0</v>
      </c>
      <c r="N18" s="200">
        <f>+'[1]31130'!F18</f>
        <v>0</v>
      </c>
      <c r="O18" s="158">
        <f>+'[1]31130'!G18</f>
        <v>0</v>
      </c>
      <c r="Q18" s="160">
        <f>+'[1]31200'!E18</f>
        <v>0</v>
      </c>
      <c r="R18" s="200">
        <f>+'[1]31200'!F18</f>
        <v>0</v>
      </c>
      <c r="S18" s="158">
        <f>+'[1]31200'!G18</f>
        <v>0</v>
      </c>
      <c r="U18" s="160">
        <f>+'[1]32200'!E18</f>
        <v>0</v>
      </c>
      <c r="V18" s="200">
        <f>+'[1]32200'!F18</f>
        <v>0</v>
      </c>
      <c r="W18" s="158">
        <f>+'[1]32200'!G18</f>
        <v>0</v>
      </c>
      <c r="Y18" s="160">
        <f>+'[1]32300'!E18</f>
        <v>0</v>
      </c>
      <c r="Z18" s="200">
        <f>+'[1]32300'!F18</f>
        <v>0</v>
      </c>
      <c r="AA18" s="158">
        <f>+'[1]32300'!G18</f>
        <v>0</v>
      </c>
      <c r="AC18" s="160">
        <f>+'[1]32400'!E18</f>
        <v>0</v>
      </c>
      <c r="AD18" s="200">
        <f>+'[1]32400'!F18</f>
        <v>0</v>
      </c>
      <c r="AE18" s="158">
        <f>+'[1]32400'!G18</f>
        <v>0</v>
      </c>
    </row>
    <row r="19" spans="2:31" x14ac:dyDescent="0.25">
      <c r="B19" s="139">
        <v>4320</v>
      </c>
      <c r="C19" s="154"/>
      <c r="D19" s="155" t="s">
        <v>74</v>
      </c>
      <c r="E19" s="160">
        <f t="shared" si="3"/>
        <v>0</v>
      </c>
      <c r="F19" s="200">
        <f t="shared" si="3"/>
        <v>0</v>
      </c>
      <c r="G19" s="158">
        <f t="shared" si="3"/>
        <v>0</v>
      </c>
      <c r="I19" s="160">
        <f>+'[1]31120'!E20</f>
        <v>0</v>
      </c>
      <c r="J19" s="200">
        <f>+'[1]31120'!F20</f>
        <v>0</v>
      </c>
      <c r="K19" s="158">
        <f>+'[1]31120'!G20</f>
        <v>0</v>
      </c>
      <c r="M19" s="160">
        <f>+'[1]31130'!E19</f>
        <v>0</v>
      </c>
      <c r="N19" s="200">
        <f>+'[1]31130'!F19</f>
        <v>0</v>
      </c>
      <c r="O19" s="158">
        <f>+'[1]31130'!G19</f>
        <v>0</v>
      </c>
      <c r="Q19" s="160">
        <f>+'[1]31200'!E19</f>
        <v>0</v>
      </c>
      <c r="R19" s="200">
        <f>+'[1]31200'!F19</f>
        <v>0</v>
      </c>
      <c r="S19" s="158">
        <f>+'[1]31200'!G19</f>
        <v>0</v>
      </c>
      <c r="U19" s="160">
        <f>+'[1]32200'!E19</f>
        <v>0</v>
      </c>
      <c r="V19" s="200">
        <f>+'[1]32200'!F19</f>
        <v>0</v>
      </c>
      <c r="W19" s="158">
        <f>+'[1]32200'!G19</f>
        <v>0</v>
      </c>
      <c r="Y19" s="160">
        <f>+'[1]32300'!E19</f>
        <v>0</v>
      </c>
      <c r="Z19" s="200">
        <f>+'[1]32300'!F19</f>
        <v>0</v>
      </c>
      <c r="AA19" s="158">
        <f>+'[1]32300'!G19</f>
        <v>0</v>
      </c>
      <c r="AC19" s="160">
        <f>+'[1]32400'!E19</f>
        <v>0</v>
      </c>
      <c r="AD19" s="200">
        <f>+'[1]32400'!F19</f>
        <v>0</v>
      </c>
      <c r="AE19" s="158">
        <f>+'[1]32400'!G19</f>
        <v>0</v>
      </c>
    </row>
    <row r="20" spans="2:31" x14ac:dyDescent="0.25">
      <c r="B20" s="139">
        <v>4330</v>
      </c>
      <c r="C20" s="154"/>
      <c r="D20" s="155" t="s">
        <v>75</v>
      </c>
      <c r="E20" s="160">
        <f t="shared" si="3"/>
        <v>0</v>
      </c>
      <c r="F20" s="200">
        <f t="shared" si="3"/>
        <v>0</v>
      </c>
      <c r="G20" s="158">
        <f t="shared" si="3"/>
        <v>0</v>
      </c>
      <c r="I20" s="160">
        <f>+'[1]31120'!E21</f>
        <v>0</v>
      </c>
      <c r="J20" s="200">
        <f>+'[1]31120'!F21</f>
        <v>0</v>
      </c>
      <c r="K20" s="158">
        <f>+'[1]31120'!G21</f>
        <v>0</v>
      </c>
      <c r="M20" s="160">
        <f>+'[1]31130'!E20</f>
        <v>0</v>
      </c>
      <c r="N20" s="200">
        <f>+'[1]31130'!F20</f>
        <v>0</v>
      </c>
      <c r="O20" s="158">
        <f>+'[1]31130'!G20</f>
        <v>0</v>
      </c>
      <c r="Q20" s="160">
        <f>+'[1]31200'!E20</f>
        <v>0</v>
      </c>
      <c r="R20" s="200">
        <f>+'[1]31200'!F20</f>
        <v>0</v>
      </c>
      <c r="S20" s="158">
        <f>+'[1]31200'!G20</f>
        <v>0</v>
      </c>
      <c r="U20" s="160">
        <f>+'[1]32200'!E20</f>
        <v>0</v>
      </c>
      <c r="V20" s="200">
        <f>+'[1]32200'!F20</f>
        <v>0</v>
      </c>
      <c r="W20" s="158">
        <f>+'[1]32200'!G20</f>
        <v>0</v>
      </c>
      <c r="Y20" s="160">
        <f>+'[1]32300'!E20</f>
        <v>0</v>
      </c>
      <c r="Z20" s="200">
        <f>+'[1]32300'!F20</f>
        <v>0</v>
      </c>
      <c r="AA20" s="158">
        <f>+'[1]32300'!G20</f>
        <v>0</v>
      </c>
      <c r="AC20" s="160">
        <f>+'[1]32400'!E20</f>
        <v>0</v>
      </c>
      <c r="AD20" s="200">
        <f>+'[1]32400'!F20</f>
        <v>0</v>
      </c>
      <c r="AE20" s="158">
        <f>+'[1]32400'!G20</f>
        <v>0</v>
      </c>
    </row>
    <row r="21" spans="2:31" x14ac:dyDescent="0.25">
      <c r="B21" s="139">
        <v>4340</v>
      </c>
      <c r="C21" s="154"/>
      <c r="D21" s="155" t="s">
        <v>76</v>
      </c>
      <c r="E21" s="160">
        <f t="shared" si="3"/>
        <v>0</v>
      </c>
      <c r="F21" s="200">
        <f t="shared" si="3"/>
        <v>0</v>
      </c>
      <c r="G21" s="158">
        <f t="shared" si="3"/>
        <v>0</v>
      </c>
      <c r="I21" s="160">
        <f>+'[1]31120'!E22</f>
        <v>0</v>
      </c>
      <c r="J21" s="200">
        <f>+'[1]31120'!F22</f>
        <v>0</v>
      </c>
      <c r="K21" s="158">
        <f>+'[1]31120'!G22</f>
        <v>0</v>
      </c>
      <c r="M21" s="160">
        <f>+'[1]31130'!E21</f>
        <v>0</v>
      </c>
      <c r="N21" s="200">
        <f>+'[1]31130'!F21</f>
        <v>0</v>
      </c>
      <c r="O21" s="158">
        <f>+'[1]31130'!G21</f>
        <v>0</v>
      </c>
      <c r="Q21" s="160">
        <f>+'[1]31200'!E21</f>
        <v>0</v>
      </c>
      <c r="R21" s="200">
        <f>+'[1]31200'!F21</f>
        <v>0</v>
      </c>
      <c r="S21" s="158">
        <f>+'[1]31200'!G21</f>
        <v>0</v>
      </c>
      <c r="U21" s="160">
        <f>+'[1]32200'!E21</f>
        <v>0</v>
      </c>
      <c r="V21" s="200">
        <f>+'[1]32200'!F21</f>
        <v>0</v>
      </c>
      <c r="W21" s="158">
        <f>+'[1]32200'!G21</f>
        <v>0</v>
      </c>
      <c r="Y21" s="160">
        <f>+'[1]32300'!E21</f>
        <v>0</v>
      </c>
      <c r="Z21" s="200">
        <f>+'[1]32300'!F21</f>
        <v>0</v>
      </c>
      <c r="AA21" s="158">
        <f>+'[1]32300'!G21</f>
        <v>0</v>
      </c>
      <c r="AC21" s="160">
        <f>+'[1]32400'!E21</f>
        <v>0</v>
      </c>
      <c r="AD21" s="200">
        <f>+'[1]32400'!F21</f>
        <v>0</v>
      </c>
      <c r="AE21" s="158">
        <f>+'[1]32400'!G21</f>
        <v>0</v>
      </c>
    </row>
    <row r="22" spans="2:31" x14ac:dyDescent="0.25">
      <c r="B22" s="139">
        <v>4390</v>
      </c>
      <c r="C22" s="154"/>
      <c r="D22" s="155" t="s">
        <v>77</v>
      </c>
      <c r="E22" s="160">
        <f t="shared" si="3"/>
        <v>0</v>
      </c>
      <c r="F22" s="200">
        <f t="shared" si="3"/>
        <v>0</v>
      </c>
      <c r="G22" s="158">
        <f t="shared" si="3"/>
        <v>0</v>
      </c>
      <c r="I22" s="160">
        <f>+'[1]31120'!E23</f>
        <v>0</v>
      </c>
      <c r="J22" s="200">
        <f>+'[1]31120'!F23</f>
        <v>0</v>
      </c>
      <c r="K22" s="158">
        <f>+'[1]31120'!G23</f>
        <v>0</v>
      </c>
      <c r="M22" s="160">
        <f>+'[1]31130'!E22</f>
        <v>0</v>
      </c>
      <c r="N22" s="200">
        <f>+'[1]31130'!F22</f>
        <v>0</v>
      </c>
      <c r="O22" s="158">
        <f>+'[1]31130'!G22</f>
        <v>0</v>
      </c>
      <c r="Q22" s="160">
        <f>+'[1]31200'!E22</f>
        <v>0</v>
      </c>
      <c r="R22" s="200">
        <f>+'[1]31200'!F22</f>
        <v>0</v>
      </c>
      <c r="S22" s="158">
        <f>+'[1]31200'!G22</f>
        <v>0</v>
      </c>
      <c r="U22" s="160">
        <f>+'[1]32200'!E22</f>
        <v>0</v>
      </c>
      <c r="V22" s="200">
        <f>+'[1]32200'!F22</f>
        <v>0</v>
      </c>
      <c r="W22" s="158">
        <f>+'[1]32200'!G22</f>
        <v>0</v>
      </c>
      <c r="Y22" s="160">
        <f>+'[1]32300'!E22</f>
        <v>0</v>
      </c>
      <c r="Z22" s="200">
        <f>+'[1]32300'!F22</f>
        <v>0</v>
      </c>
      <c r="AA22" s="158">
        <f>+'[1]32300'!G22</f>
        <v>0</v>
      </c>
      <c r="AC22" s="160">
        <f>+'[1]32400'!E22</f>
        <v>0</v>
      </c>
      <c r="AD22" s="200">
        <f>+'[1]32400'!F22</f>
        <v>0</v>
      </c>
      <c r="AE22" s="158">
        <f>+'[1]32400'!G22</f>
        <v>0</v>
      </c>
    </row>
    <row r="23" spans="2:31" x14ac:dyDescent="0.25">
      <c r="B23" s="139"/>
      <c r="C23" s="154"/>
      <c r="D23" s="155"/>
      <c r="E23" s="160"/>
      <c r="F23" s="200"/>
      <c r="G23" s="158"/>
      <c r="I23" s="160"/>
      <c r="J23" s="200"/>
      <c r="K23" s="158"/>
      <c r="M23" s="160"/>
      <c r="N23" s="200"/>
      <c r="O23" s="158"/>
      <c r="Q23" s="160"/>
      <c r="R23" s="200"/>
      <c r="S23" s="158"/>
      <c r="U23" s="160"/>
      <c r="V23" s="200"/>
      <c r="W23" s="158"/>
      <c r="Y23" s="160"/>
      <c r="Z23" s="200"/>
      <c r="AA23" s="158"/>
      <c r="AC23" s="160"/>
      <c r="AD23" s="200"/>
      <c r="AE23" s="158"/>
    </row>
    <row r="24" spans="2:31" x14ac:dyDescent="0.25">
      <c r="B24" s="139">
        <v>4000</v>
      </c>
      <c r="C24" s="165" t="s">
        <v>78</v>
      </c>
      <c r="D24" s="166"/>
      <c r="E24" s="180">
        <f>+E6+E14+E17</f>
        <v>846820851.92000008</v>
      </c>
      <c r="F24" s="377">
        <f>+F6+F14+F17</f>
        <v>878456844.70000005</v>
      </c>
      <c r="G24" s="179">
        <f>+G6+G14+G17</f>
        <v>944453974.70000005</v>
      </c>
      <c r="I24" s="380">
        <f>+I6+I14</f>
        <v>846820851.92000008</v>
      </c>
      <c r="J24" s="377">
        <f>+J6+J14</f>
        <v>878456844.70000005</v>
      </c>
      <c r="K24" s="179">
        <f>+K6+K14</f>
        <v>944453974.70000005</v>
      </c>
      <c r="M24" s="180">
        <f>+'[1]31130'!E24</f>
        <v>0</v>
      </c>
      <c r="N24" s="377">
        <f>+'[1]31130'!F24</f>
        <v>0</v>
      </c>
      <c r="O24" s="179">
        <f>+'[1]31130'!G24</f>
        <v>0</v>
      </c>
      <c r="Q24" s="180">
        <f>+'[1]31200'!E24</f>
        <v>0</v>
      </c>
      <c r="R24" s="377">
        <f>+'[1]31200'!F24</f>
        <v>0</v>
      </c>
      <c r="S24" s="179">
        <f>+'[1]31200'!G24</f>
        <v>0</v>
      </c>
      <c r="U24" s="180">
        <f>+'[1]32200'!E24</f>
        <v>0</v>
      </c>
      <c r="V24" s="377">
        <f>+'[1]32200'!F24</f>
        <v>0</v>
      </c>
      <c r="W24" s="179">
        <f>+'[1]32200'!G24</f>
        <v>0</v>
      </c>
      <c r="Y24" s="180">
        <f>+'[1]32300'!E24</f>
        <v>0</v>
      </c>
      <c r="Z24" s="377">
        <f>+'[1]32300'!F24</f>
        <v>0</v>
      </c>
      <c r="AA24" s="179">
        <f>+'[1]32300'!G24</f>
        <v>0</v>
      </c>
      <c r="AC24" s="180">
        <f>+'[1]32400'!E24</f>
        <v>0</v>
      </c>
      <c r="AD24" s="377">
        <f>+'[1]32400'!F24</f>
        <v>0</v>
      </c>
      <c r="AE24" s="179">
        <f>+'[1]32400'!G24</f>
        <v>0</v>
      </c>
    </row>
    <row r="25" spans="2:31" x14ac:dyDescent="0.25">
      <c r="B25" s="139"/>
      <c r="C25" s="154"/>
      <c r="D25" s="141"/>
      <c r="E25" s="160"/>
      <c r="F25" s="200"/>
      <c r="G25" s="158"/>
      <c r="I25" s="160"/>
      <c r="J25" s="200"/>
      <c r="K25" s="158"/>
      <c r="M25" s="160"/>
      <c r="N25" s="200"/>
      <c r="O25" s="158"/>
      <c r="Q25" s="160"/>
      <c r="R25" s="200"/>
      <c r="S25" s="158"/>
      <c r="U25" s="160"/>
      <c r="V25" s="200"/>
      <c r="W25" s="158"/>
      <c r="Y25" s="160"/>
      <c r="Z25" s="200"/>
      <c r="AA25" s="158"/>
      <c r="AC25" s="160"/>
      <c r="AD25" s="200"/>
      <c r="AE25" s="158"/>
    </row>
    <row r="26" spans="2:31" x14ac:dyDescent="0.25">
      <c r="B26" s="139"/>
      <c r="C26" s="140" t="s">
        <v>79</v>
      </c>
      <c r="D26" s="141"/>
      <c r="E26" s="160"/>
      <c r="F26" s="200"/>
      <c r="G26" s="158"/>
      <c r="I26" s="160"/>
      <c r="J26" s="200"/>
      <c r="K26" s="158"/>
      <c r="M26" s="160"/>
      <c r="N26" s="200"/>
      <c r="O26" s="158"/>
      <c r="Q26" s="160"/>
      <c r="R26" s="200"/>
      <c r="S26" s="158"/>
      <c r="U26" s="160"/>
      <c r="V26" s="200"/>
      <c r="W26" s="158"/>
      <c r="Y26" s="160"/>
      <c r="Z26" s="200"/>
      <c r="AA26" s="158"/>
      <c r="AC26" s="160"/>
      <c r="AD26" s="200"/>
      <c r="AE26" s="158"/>
    </row>
    <row r="27" spans="2:31" x14ac:dyDescent="0.25">
      <c r="B27" s="139">
        <v>5100</v>
      </c>
      <c r="C27" s="145" t="s">
        <v>80</v>
      </c>
      <c r="D27" s="141"/>
      <c r="E27" s="152">
        <f>SUM(E28:E30)</f>
        <v>493244273.49000001</v>
      </c>
      <c r="F27" s="204">
        <f>SUM(F28:F30)</f>
        <v>577730342.51999998</v>
      </c>
      <c r="G27" s="149">
        <f>SUM(G28:G30)</f>
        <v>540193984.85000002</v>
      </c>
      <c r="I27" s="152">
        <f>+[2]EA!$C$25</f>
        <v>493244273.49000001</v>
      </c>
      <c r="J27" s="204">
        <f>+[3]EA!$C$25</f>
        <v>577730342.51999998</v>
      </c>
      <c r="K27" s="149">
        <f>+[3]EA!$D$25</f>
        <v>540193984.85000002</v>
      </c>
      <c r="M27" s="152">
        <f>+'[1]31130'!E27</f>
        <v>0</v>
      </c>
      <c r="N27" s="204">
        <f>+'[1]31130'!F27</f>
        <v>0</v>
      </c>
      <c r="O27" s="149">
        <f>+'[1]31130'!G27</f>
        <v>0</v>
      </c>
      <c r="Q27" s="152">
        <f>+'[1]31200'!E27</f>
        <v>0</v>
      </c>
      <c r="R27" s="204">
        <f>+'[1]31200'!F27</f>
        <v>0</v>
      </c>
      <c r="S27" s="149">
        <f>+'[1]31200'!G27</f>
        <v>0</v>
      </c>
      <c r="U27" s="152">
        <f>+'[1]32200'!E27</f>
        <v>0</v>
      </c>
      <c r="V27" s="204">
        <f>+'[1]32200'!F27</f>
        <v>0</v>
      </c>
      <c r="W27" s="149">
        <f>+'[1]32200'!G27</f>
        <v>0</v>
      </c>
      <c r="Y27" s="152">
        <f>+'[1]32300'!E27</f>
        <v>0</v>
      </c>
      <c r="Z27" s="204">
        <f>+'[1]32300'!F27</f>
        <v>0</v>
      </c>
      <c r="AA27" s="149">
        <f>+'[1]32300'!G27</f>
        <v>0</v>
      </c>
      <c r="AC27" s="152">
        <f>+'[1]32400'!E27</f>
        <v>0</v>
      </c>
      <c r="AD27" s="204">
        <f>+'[1]32400'!F27</f>
        <v>0</v>
      </c>
      <c r="AE27" s="149">
        <f>+'[1]32400'!G27</f>
        <v>0</v>
      </c>
    </row>
    <row r="28" spans="2:31" x14ac:dyDescent="0.25">
      <c r="B28" s="139">
        <v>5110</v>
      </c>
      <c r="C28" s="154"/>
      <c r="D28" s="155" t="s">
        <v>81</v>
      </c>
      <c r="E28" s="160">
        <f t="shared" ref="E28:G30" si="4">+I28+M28+Q28+U28+Y28+AC28</f>
        <v>282386835.86000001</v>
      </c>
      <c r="F28" s="200">
        <f t="shared" si="4"/>
        <v>264142761.31999999</v>
      </c>
      <c r="G28" s="158">
        <f t="shared" si="4"/>
        <v>263253831.65000001</v>
      </c>
      <c r="I28" s="160">
        <f>+[2]EA!C26</f>
        <v>282386835.86000001</v>
      </c>
      <c r="J28" s="200">
        <f>+[3]EA!C26</f>
        <v>264142761.31999999</v>
      </c>
      <c r="K28" s="158">
        <f>+[3]EA!D26</f>
        <v>263253831.65000001</v>
      </c>
      <c r="M28" s="160">
        <f>+'[1]31130'!E28</f>
        <v>0</v>
      </c>
      <c r="N28" s="200">
        <f>+'[1]31130'!F28</f>
        <v>0</v>
      </c>
      <c r="O28" s="158">
        <f>+'[1]31130'!G28</f>
        <v>0</v>
      </c>
      <c r="Q28" s="160">
        <f>+'[1]31200'!E28</f>
        <v>0</v>
      </c>
      <c r="R28" s="200">
        <f>+'[1]31200'!F28</f>
        <v>0</v>
      </c>
      <c r="S28" s="158">
        <f>+'[1]31200'!G28</f>
        <v>0</v>
      </c>
      <c r="U28" s="160">
        <f>+'[1]32200'!E28</f>
        <v>0</v>
      </c>
      <c r="V28" s="200">
        <f>+'[1]32200'!F28</f>
        <v>0</v>
      </c>
      <c r="W28" s="158">
        <f>+'[1]32200'!G28</f>
        <v>0</v>
      </c>
      <c r="Y28" s="160">
        <f>+'[1]32300'!E28</f>
        <v>0</v>
      </c>
      <c r="Z28" s="200">
        <f>+'[1]32300'!F28</f>
        <v>0</v>
      </c>
      <c r="AA28" s="158">
        <f>+'[1]32300'!G28</f>
        <v>0</v>
      </c>
      <c r="AC28" s="160">
        <f>+'[1]32400'!E28</f>
        <v>0</v>
      </c>
      <c r="AD28" s="200">
        <f>+'[1]32400'!F28</f>
        <v>0</v>
      </c>
      <c r="AE28" s="158">
        <f>+'[1]32400'!G28</f>
        <v>0</v>
      </c>
    </row>
    <row r="29" spans="2:31" x14ac:dyDescent="0.25">
      <c r="B29" s="139">
        <v>5120</v>
      </c>
      <c r="C29" s="154"/>
      <c r="D29" s="155" t="s">
        <v>82</v>
      </c>
      <c r="E29" s="160">
        <f t="shared" si="4"/>
        <v>49337615.869999997</v>
      </c>
      <c r="F29" s="200">
        <f t="shared" si="4"/>
        <v>88571650.810000002</v>
      </c>
      <c r="G29" s="158">
        <f t="shared" si="4"/>
        <v>50409085.68</v>
      </c>
      <c r="I29" s="160">
        <f>+[2]EA!C27</f>
        <v>49337615.869999997</v>
      </c>
      <c r="J29" s="200">
        <f>+[3]EA!C27</f>
        <v>88571650.810000002</v>
      </c>
      <c r="K29" s="158">
        <f>+[3]EA!D27</f>
        <v>50409085.68</v>
      </c>
      <c r="M29" s="160">
        <f>+'[1]31130'!E29</f>
        <v>0</v>
      </c>
      <c r="N29" s="200">
        <f>+'[1]31130'!F29</f>
        <v>0</v>
      </c>
      <c r="O29" s="158">
        <f>+'[1]31130'!G29</f>
        <v>0</v>
      </c>
      <c r="Q29" s="160">
        <f>+'[1]31200'!E29</f>
        <v>0</v>
      </c>
      <c r="R29" s="200">
        <f>+'[1]31200'!F29</f>
        <v>0</v>
      </c>
      <c r="S29" s="158">
        <f>+'[1]31200'!G29</f>
        <v>0</v>
      </c>
      <c r="U29" s="160">
        <f>+'[1]32200'!E29</f>
        <v>0</v>
      </c>
      <c r="V29" s="200">
        <f>+'[1]32200'!F29</f>
        <v>0</v>
      </c>
      <c r="W29" s="158">
        <f>+'[1]32200'!G29</f>
        <v>0</v>
      </c>
      <c r="Y29" s="160">
        <f>+'[1]32300'!E29</f>
        <v>0</v>
      </c>
      <c r="Z29" s="200">
        <f>+'[1]32300'!F29</f>
        <v>0</v>
      </c>
      <c r="AA29" s="158">
        <f>+'[1]32300'!G29</f>
        <v>0</v>
      </c>
      <c r="AC29" s="160">
        <f>+'[1]32400'!E29</f>
        <v>0</v>
      </c>
      <c r="AD29" s="200">
        <f>+'[1]32400'!F29</f>
        <v>0</v>
      </c>
      <c r="AE29" s="158">
        <f>+'[1]32400'!G29</f>
        <v>0</v>
      </c>
    </row>
    <row r="30" spans="2:31" x14ac:dyDescent="0.25">
      <c r="B30" s="139">
        <v>5130</v>
      </c>
      <c r="C30" s="154"/>
      <c r="D30" s="155" t="s">
        <v>83</v>
      </c>
      <c r="E30" s="160">
        <f t="shared" si="4"/>
        <v>161519821.75999999</v>
      </c>
      <c r="F30" s="200">
        <f t="shared" si="4"/>
        <v>225015930.38999999</v>
      </c>
      <c r="G30" s="158">
        <f t="shared" si="4"/>
        <v>226531067.52000001</v>
      </c>
      <c r="I30" s="160">
        <f>+[2]EA!C28</f>
        <v>161519821.75999999</v>
      </c>
      <c r="J30" s="200">
        <f>+[3]EA!C28</f>
        <v>225015930.38999999</v>
      </c>
      <c r="K30" s="158">
        <f>+[3]EA!D28</f>
        <v>226531067.52000001</v>
      </c>
      <c r="M30" s="160">
        <f>+'[1]31130'!E30</f>
        <v>0</v>
      </c>
      <c r="N30" s="200">
        <f>+'[1]31130'!F30</f>
        <v>0</v>
      </c>
      <c r="O30" s="158">
        <f>+'[1]31130'!G30</f>
        <v>0</v>
      </c>
      <c r="Q30" s="160">
        <f>+'[1]31200'!E30</f>
        <v>0</v>
      </c>
      <c r="R30" s="200">
        <f>+'[1]31200'!F30</f>
        <v>0</v>
      </c>
      <c r="S30" s="158">
        <f>+'[1]31200'!G30</f>
        <v>0</v>
      </c>
      <c r="U30" s="160">
        <f>+'[1]32200'!E30</f>
        <v>0</v>
      </c>
      <c r="V30" s="200">
        <f>+'[1]32200'!F30</f>
        <v>0</v>
      </c>
      <c r="W30" s="158">
        <f>+'[1]32200'!G30</f>
        <v>0</v>
      </c>
      <c r="Y30" s="160">
        <f>+'[1]32300'!E30</f>
        <v>0</v>
      </c>
      <c r="Z30" s="200">
        <f>+'[1]32300'!F30</f>
        <v>0</v>
      </c>
      <c r="AA30" s="158">
        <f>+'[1]32300'!G30</f>
        <v>0</v>
      </c>
      <c r="AC30" s="160">
        <f>+'[1]32400'!E30</f>
        <v>0</v>
      </c>
      <c r="AD30" s="200">
        <f>+'[1]32400'!F30</f>
        <v>0</v>
      </c>
      <c r="AE30" s="158">
        <f>+'[1]32400'!G30</f>
        <v>0</v>
      </c>
    </row>
    <row r="31" spans="2:31" x14ac:dyDescent="0.25">
      <c r="B31" s="139">
        <v>5200</v>
      </c>
      <c r="C31" s="145" t="s">
        <v>174</v>
      </c>
      <c r="D31" s="141"/>
      <c r="E31" s="152">
        <f>SUM(E32:E40)</f>
        <v>88405563.950000003</v>
      </c>
      <c r="F31" s="204">
        <f>SUM(F32:F40)</f>
        <v>64097833.789999999</v>
      </c>
      <c r="G31" s="149">
        <f>SUM(G32:G40)</f>
        <v>78041743.049999997</v>
      </c>
      <c r="I31" s="152">
        <f>+[2]EA!$C$29</f>
        <v>88405563.950000003</v>
      </c>
      <c r="J31" s="204">
        <f>+[3]EA!$C$29</f>
        <v>64097833.789999999</v>
      </c>
      <c r="K31" s="149">
        <f>+[3]EA!D29</f>
        <v>78041743.049999997</v>
      </c>
      <c r="M31" s="152">
        <f>+'[1]31130'!E31</f>
        <v>0</v>
      </c>
      <c r="N31" s="204">
        <f>+'[1]31130'!F31</f>
        <v>0</v>
      </c>
      <c r="O31" s="149">
        <f>+'[1]31130'!G31</f>
        <v>0</v>
      </c>
      <c r="Q31" s="152">
        <f>+'[1]31200'!E31</f>
        <v>0</v>
      </c>
      <c r="R31" s="204">
        <f>+'[1]31200'!F31</f>
        <v>0</v>
      </c>
      <c r="S31" s="149">
        <f>+'[1]31200'!G31</f>
        <v>0</v>
      </c>
      <c r="U31" s="152">
        <f>+'[1]32200'!E31</f>
        <v>0</v>
      </c>
      <c r="V31" s="204">
        <f>+'[1]32200'!F31</f>
        <v>0</v>
      </c>
      <c r="W31" s="149">
        <f>+'[1]32200'!G31</f>
        <v>0</v>
      </c>
      <c r="Y31" s="152">
        <f>+'[1]32300'!E31</f>
        <v>0</v>
      </c>
      <c r="Z31" s="204">
        <f>+'[1]32300'!F31</f>
        <v>0</v>
      </c>
      <c r="AA31" s="149">
        <f>+'[1]32300'!G31</f>
        <v>0</v>
      </c>
      <c r="AC31" s="152">
        <f>+'[1]32400'!E31</f>
        <v>0</v>
      </c>
      <c r="AD31" s="204">
        <f>+'[1]32400'!F31</f>
        <v>0</v>
      </c>
      <c r="AE31" s="149">
        <f>+'[1]32400'!G31</f>
        <v>0</v>
      </c>
    </row>
    <row r="32" spans="2:31" x14ac:dyDescent="0.25">
      <c r="B32" s="139">
        <v>5210</v>
      </c>
      <c r="C32" s="154"/>
      <c r="D32" s="155" t="s">
        <v>85</v>
      </c>
      <c r="E32" s="160">
        <f t="shared" ref="E32:G40" si="5">+I32+M32+Q32+U32+Y32+AC32</f>
        <v>601309.52</v>
      </c>
      <c r="F32" s="200">
        <f t="shared" si="5"/>
        <v>1000000</v>
      </c>
      <c r="G32" s="158">
        <f t="shared" si="5"/>
        <v>0</v>
      </c>
      <c r="I32" s="160">
        <f>+[2]EA!C30</f>
        <v>601309.52</v>
      </c>
      <c r="J32" s="200">
        <f>+[3]EA!C30</f>
        <v>1000000</v>
      </c>
      <c r="K32" s="158">
        <f>+[3]EA!D30</f>
        <v>0</v>
      </c>
      <c r="M32" s="160">
        <f>+'[1]31130'!E32</f>
        <v>0</v>
      </c>
      <c r="N32" s="200">
        <f>+'[1]31130'!F32</f>
        <v>0</v>
      </c>
      <c r="O32" s="158">
        <f>+'[1]31130'!G32</f>
        <v>0</v>
      </c>
      <c r="Q32" s="160">
        <f>+'[1]31200'!E32</f>
        <v>0</v>
      </c>
      <c r="R32" s="200">
        <f>+'[1]31200'!F32</f>
        <v>0</v>
      </c>
      <c r="S32" s="158">
        <f>+'[1]31200'!G32</f>
        <v>0</v>
      </c>
      <c r="U32" s="160">
        <f>+'[1]32200'!E32</f>
        <v>0</v>
      </c>
      <c r="V32" s="200">
        <f>+'[1]32200'!F32</f>
        <v>0</v>
      </c>
      <c r="W32" s="158">
        <f>+'[1]32200'!G32</f>
        <v>0</v>
      </c>
      <c r="Y32" s="160">
        <f>+'[1]32300'!E32</f>
        <v>0</v>
      </c>
      <c r="Z32" s="200">
        <f>+'[1]32300'!F32</f>
        <v>0</v>
      </c>
      <c r="AA32" s="158">
        <f>+'[1]32300'!G32</f>
        <v>0</v>
      </c>
      <c r="AC32" s="160">
        <f>+'[1]32400'!E32</f>
        <v>0</v>
      </c>
      <c r="AD32" s="200">
        <f>+'[1]32400'!F32</f>
        <v>0</v>
      </c>
      <c r="AE32" s="158">
        <f>+'[1]32400'!G32</f>
        <v>0</v>
      </c>
    </row>
    <row r="33" spans="2:31" x14ac:dyDescent="0.25">
      <c r="B33" s="139">
        <v>5220</v>
      </c>
      <c r="C33" s="154"/>
      <c r="D33" s="155" t="s">
        <v>86</v>
      </c>
      <c r="E33" s="160">
        <f t="shared" si="5"/>
        <v>44801123.350000001</v>
      </c>
      <c r="F33" s="200">
        <f t="shared" si="5"/>
        <v>46754532.719999999</v>
      </c>
      <c r="G33" s="158">
        <f t="shared" si="5"/>
        <v>26797500</v>
      </c>
      <c r="I33" s="160">
        <f>+[2]EA!C31</f>
        <v>44801123.350000001</v>
      </c>
      <c r="J33" s="200">
        <f>+[3]EA!C31</f>
        <v>46754532.719999999</v>
      </c>
      <c r="K33" s="158">
        <f>+[3]EA!D31</f>
        <v>26797500</v>
      </c>
      <c r="M33" s="160">
        <f>+'[1]31130'!E33</f>
        <v>0</v>
      </c>
      <c r="N33" s="200">
        <f>+'[1]31130'!F33</f>
        <v>0</v>
      </c>
      <c r="O33" s="158">
        <f>+'[1]31130'!G33</f>
        <v>0</v>
      </c>
      <c r="Q33" s="160">
        <f>+'[1]31200'!E33</f>
        <v>0</v>
      </c>
      <c r="R33" s="200">
        <f>+'[1]31200'!F33</f>
        <v>0</v>
      </c>
      <c r="S33" s="158">
        <f>+'[1]31200'!G33</f>
        <v>0</v>
      </c>
      <c r="U33" s="160">
        <f>+'[1]32200'!E33</f>
        <v>0</v>
      </c>
      <c r="V33" s="200">
        <f>+'[1]32200'!F33</f>
        <v>0</v>
      </c>
      <c r="W33" s="158">
        <f>+'[1]32200'!G33</f>
        <v>0</v>
      </c>
      <c r="Y33" s="160">
        <f>+'[1]32300'!E33</f>
        <v>0</v>
      </c>
      <c r="Z33" s="200">
        <f>+'[1]32300'!F33</f>
        <v>0</v>
      </c>
      <c r="AA33" s="158">
        <f>+'[1]32300'!G33</f>
        <v>0</v>
      </c>
      <c r="AC33" s="160">
        <f>+'[1]32400'!E33</f>
        <v>0</v>
      </c>
      <c r="AD33" s="200">
        <f>+'[1]32400'!F33</f>
        <v>0</v>
      </c>
      <c r="AE33" s="158">
        <f>+'[1]32400'!G33</f>
        <v>0</v>
      </c>
    </row>
    <row r="34" spans="2:31" x14ac:dyDescent="0.25">
      <c r="B34" s="139">
        <v>5230</v>
      </c>
      <c r="C34" s="154"/>
      <c r="D34" s="155" t="s">
        <v>87</v>
      </c>
      <c r="E34" s="160">
        <f t="shared" si="5"/>
        <v>2017024.89</v>
      </c>
      <c r="F34" s="200">
        <f t="shared" si="5"/>
        <v>2683693.65</v>
      </c>
      <c r="G34" s="158">
        <f t="shared" si="5"/>
        <v>4676145.1900000004</v>
      </c>
      <c r="I34" s="160">
        <f>+[2]EA!C32</f>
        <v>2017024.89</v>
      </c>
      <c r="J34" s="200">
        <f>+[3]EA!C32</f>
        <v>2683693.65</v>
      </c>
      <c r="K34" s="158">
        <f>+[3]EA!D32</f>
        <v>4676145.1900000004</v>
      </c>
      <c r="M34" s="160">
        <f>+'[1]31130'!E34</f>
        <v>0</v>
      </c>
      <c r="N34" s="200">
        <f>+'[1]31130'!F34</f>
        <v>0</v>
      </c>
      <c r="O34" s="158">
        <f>+'[1]31130'!G34</f>
        <v>0</v>
      </c>
      <c r="Q34" s="160">
        <f>+'[1]31200'!E34</f>
        <v>0</v>
      </c>
      <c r="R34" s="200">
        <f>+'[1]31200'!F34</f>
        <v>0</v>
      </c>
      <c r="S34" s="158">
        <f>+'[1]31200'!G34</f>
        <v>0</v>
      </c>
      <c r="U34" s="160">
        <f>+'[1]32200'!E34</f>
        <v>0</v>
      </c>
      <c r="V34" s="200">
        <f>+'[1]32200'!F34</f>
        <v>0</v>
      </c>
      <c r="W34" s="158">
        <f>+'[1]32200'!G34</f>
        <v>0</v>
      </c>
      <c r="Y34" s="160">
        <f>+'[1]32300'!E34</f>
        <v>0</v>
      </c>
      <c r="Z34" s="200">
        <f>+'[1]32300'!F34</f>
        <v>0</v>
      </c>
      <c r="AA34" s="158">
        <f>+'[1]32300'!G34</f>
        <v>0</v>
      </c>
      <c r="AC34" s="160">
        <f>+'[1]32400'!E34</f>
        <v>0</v>
      </c>
      <c r="AD34" s="200">
        <f>+'[1]32400'!F34</f>
        <v>0</v>
      </c>
      <c r="AE34" s="158">
        <f>+'[1]32400'!G34</f>
        <v>0</v>
      </c>
    </row>
    <row r="35" spans="2:31" x14ac:dyDescent="0.25">
      <c r="B35" s="139">
        <v>5240</v>
      </c>
      <c r="C35" s="154"/>
      <c r="D35" s="155" t="s">
        <v>88</v>
      </c>
      <c r="E35" s="160">
        <f t="shared" si="5"/>
        <v>40986106.189999998</v>
      </c>
      <c r="F35" s="200">
        <f t="shared" si="5"/>
        <v>13659607.42</v>
      </c>
      <c r="G35" s="158">
        <f t="shared" si="5"/>
        <v>46568097.859999999</v>
      </c>
      <c r="I35" s="160">
        <f>+[2]EA!C33</f>
        <v>40986106.189999998</v>
      </c>
      <c r="J35" s="200">
        <f>+[3]EA!C33</f>
        <v>13659607.42</v>
      </c>
      <c r="K35" s="158">
        <f>+[3]EA!D33</f>
        <v>46568097.859999999</v>
      </c>
      <c r="M35" s="160">
        <f>+'[1]31130'!E35</f>
        <v>0</v>
      </c>
      <c r="N35" s="200">
        <f>+'[1]31130'!F35</f>
        <v>0</v>
      </c>
      <c r="O35" s="158">
        <f>+'[1]31130'!G35</f>
        <v>0</v>
      </c>
      <c r="Q35" s="160">
        <f>+'[1]31200'!E35</f>
        <v>0</v>
      </c>
      <c r="R35" s="200">
        <f>+'[1]31200'!F35</f>
        <v>0</v>
      </c>
      <c r="S35" s="158">
        <f>+'[1]31200'!G35</f>
        <v>0</v>
      </c>
      <c r="U35" s="160">
        <f>+'[1]32200'!E35</f>
        <v>0</v>
      </c>
      <c r="V35" s="200">
        <f>+'[1]32200'!F35</f>
        <v>0</v>
      </c>
      <c r="W35" s="158">
        <f>+'[1]32200'!G35</f>
        <v>0</v>
      </c>
      <c r="Y35" s="160">
        <f>+'[1]32300'!E35</f>
        <v>0</v>
      </c>
      <c r="Z35" s="200">
        <f>+'[1]32300'!F35</f>
        <v>0</v>
      </c>
      <c r="AA35" s="158">
        <f>+'[1]32300'!G35</f>
        <v>0</v>
      </c>
      <c r="AC35" s="160">
        <f>+'[1]32400'!E35</f>
        <v>0</v>
      </c>
      <c r="AD35" s="200">
        <f>+'[1]32400'!F35</f>
        <v>0</v>
      </c>
      <c r="AE35" s="158">
        <f>+'[1]32400'!G35</f>
        <v>0</v>
      </c>
    </row>
    <row r="36" spans="2:31" x14ac:dyDescent="0.25">
      <c r="B36" s="139">
        <v>5250</v>
      </c>
      <c r="C36" s="154"/>
      <c r="D36" s="155" t="s">
        <v>89</v>
      </c>
      <c r="E36" s="160">
        <f t="shared" si="5"/>
        <v>0</v>
      </c>
      <c r="F36" s="200">
        <f t="shared" si="5"/>
        <v>0</v>
      </c>
      <c r="G36" s="158">
        <f t="shared" si="5"/>
        <v>0</v>
      </c>
      <c r="I36" s="160">
        <f>+'[1]31120'!E37</f>
        <v>0</v>
      </c>
      <c r="J36" s="200">
        <f>+'[1]31120'!F37</f>
        <v>0</v>
      </c>
      <c r="K36" s="158">
        <f>+'[1]31120'!G37</f>
        <v>0</v>
      </c>
      <c r="M36" s="160">
        <f>+'[1]31130'!E36</f>
        <v>0</v>
      </c>
      <c r="N36" s="200">
        <f>+'[1]31130'!F36</f>
        <v>0</v>
      </c>
      <c r="O36" s="158">
        <f>+'[1]31130'!G36</f>
        <v>0</v>
      </c>
      <c r="Q36" s="160">
        <f>+'[1]31200'!E36</f>
        <v>0</v>
      </c>
      <c r="R36" s="200">
        <f>+'[1]31200'!F36</f>
        <v>0</v>
      </c>
      <c r="S36" s="158">
        <f>+'[1]31200'!G36</f>
        <v>0</v>
      </c>
      <c r="U36" s="160">
        <f>+'[1]32200'!E36</f>
        <v>0</v>
      </c>
      <c r="V36" s="200">
        <f>+'[1]32200'!F36</f>
        <v>0</v>
      </c>
      <c r="W36" s="158">
        <f>+'[1]32200'!G36</f>
        <v>0</v>
      </c>
      <c r="Y36" s="160">
        <f>+'[1]32300'!E36</f>
        <v>0</v>
      </c>
      <c r="Z36" s="200">
        <f>+'[1]32300'!F36</f>
        <v>0</v>
      </c>
      <c r="AA36" s="158">
        <f>+'[1]32300'!G36</f>
        <v>0</v>
      </c>
      <c r="AC36" s="160">
        <f>+'[1]32400'!E36</f>
        <v>0</v>
      </c>
      <c r="AD36" s="200">
        <f>+'[1]32400'!F36</f>
        <v>0</v>
      </c>
      <c r="AE36" s="158">
        <f>+'[1]32400'!G36</f>
        <v>0</v>
      </c>
    </row>
    <row r="37" spans="2:31" x14ac:dyDescent="0.25">
      <c r="B37" s="139">
        <v>5260</v>
      </c>
      <c r="C37" s="154"/>
      <c r="D37" s="155" t="s">
        <v>90</v>
      </c>
      <c r="E37" s="160">
        <f t="shared" si="5"/>
        <v>0</v>
      </c>
      <c r="F37" s="200">
        <f t="shared" si="5"/>
        <v>0</v>
      </c>
      <c r="G37" s="158">
        <f t="shared" si="5"/>
        <v>0</v>
      </c>
      <c r="I37" s="160">
        <f>+'[1]31120'!E38</f>
        <v>0</v>
      </c>
      <c r="J37" s="200">
        <f>+'[1]31120'!F38</f>
        <v>0</v>
      </c>
      <c r="K37" s="158">
        <f>+'[1]31120'!G38</f>
        <v>0</v>
      </c>
      <c r="M37" s="160">
        <f>+'[1]31130'!E37</f>
        <v>0</v>
      </c>
      <c r="N37" s="200">
        <f>+'[1]31130'!F37</f>
        <v>0</v>
      </c>
      <c r="O37" s="158">
        <f>+'[1]31130'!G37</f>
        <v>0</v>
      </c>
      <c r="Q37" s="160">
        <f>+'[1]31200'!E37</f>
        <v>0</v>
      </c>
      <c r="R37" s="200">
        <f>+'[1]31200'!F37</f>
        <v>0</v>
      </c>
      <c r="S37" s="158">
        <f>+'[1]31200'!G37</f>
        <v>0</v>
      </c>
      <c r="U37" s="160">
        <f>+'[1]32200'!E37</f>
        <v>0</v>
      </c>
      <c r="V37" s="200">
        <f>+'[1]32200'!F37</f>
        <v>0</v>
      </c>
      <c r="W37" s="158">
        <f>+'[1]32200'!G37</f>
        <v>0</v>
      </c>
      <c r="Y37" s="160">
        <f>+'[1]32300'!E37</f>
        <v>0</v>
      </c>
      <c r="Z37" s="200">
        <f>+'[1]32300'!F37</f>
        <v>0</v>
      </c>
      <c r="AA37" s="158">
        <f>+'[1]32300'!G37</f>
        <v>0</v>
      </c>
      <c r="AC37" s="160">
        <f>+'[1]32400'!E37</f>
        <v>0</v>
      </c>
      <c r="AD37" s="200">
        <f>+'[1]32400'!F37</f>
        <v>0</v>
      </c>
      <c r="AE37" s="158">
        <f>+'[1]32400'!G37</f>
        <v>0</v>
      </c>
    </row>
    <row r="38" spans="2:31" x14ac:dyDescent="0.25">
      <c r="B38" s="139">
        <v>5270</v>
      </c>
      <c r="C38" s="154"/>
      <c r="D38" s="155" t="s">
        <v>91</v>
      </c>
      <c r="E38" s="160">
        <f t="shared" si="5"/>
        <v>0</v>
      </c>
      <c r="F38" s="200">
        <f t="shared" si="5"/>
        <v>0</v>
      </c>
      <c r="G38" s="158">
        <f t="shared" si="5"/>
        <v>0</v>
      </c>
      <c r="I38" s="160">
        <f>+'[1]31120'!E39</f>
        <v>0</v>
      </c>
      <c r="J38" s="200">
        <f>+'[1]31120'!F39</f>
        <v>0</v>
      </c>
      <c r="K38" s="158">
        <f>+'[1]31120'!G39</f>
        <v>0</v>
      </c>
      <c r="M38" s="160">
        <f>+'[1]31130'!E38</f>
        <v>0</v>
      </c>
      <c r="N38" s="200">
        <f>+'[1]31130'!F38</f>
        <v>0</v>
      </c>
      <c r="O38" s="158">
        <f>+'[1]31130'!G38</f>
        <v>0</v>
      </c>
      <c r="Q38" s="160">
        <f>+'[1]31200'!E38</f>
        <v>0</v>
      </c>
      <c r="R38" s="200">
        <f>+'[1]31200'!F38</f>
        <v>0</v>
      </c>
      <c r="S38" s="158">
        <f>+'[1]31200'!G38</f>
        <v>0</v>
      </c>
      <c r="U38" s="160">
        <f>+'[1]32200'!E38</f>
        <v>0</v>
      </c>
      <c r="V38" s="200">
        <f>+'[1]32200'!F38</f>
        <v>0</v>
      </c>
      <c r="W38" s="158">
        <f>+'[1]32200'!G38</f>
        <v>0</v>
      </c>
      <c r="Y38" s="160">
        <f>+'[1]32300'!E38</f>
        <v>0</v>
      </c>
      <c r="Z38" s="200">
        <f>+'[1]32300'!F38</f>
        <v>0</v>
      </c>
      <c r="AA38" s="158">
        <f>+'[1]32300'!G38</f>
        <v>0</v>
      </c>
      <c r="AC38" s="160">
        <f>+'[1]32400'!E38</f>
        <v>0</v>
      </c>
      <c r="AD38" s="200">
        <f>+'[1]32400'!F38</f>
        <v>0</v>
      </c>
      <c r="AE38" s="158">
        <f>+'[1]32400'!G38</f>
        <v>0</v>
      </c>
    </row>
    <row r="39" spans="2:31" x14ac:dyDescent="0.25">
      <c r="B39" s="139">
        <v>5280</v>
      </c>
      <c r="C39" s="154"/>
      <c r="D39" s="155" t="s">
        <v>92</v>
      </c>
      <c r="E39" s="160">
        <f t="shared" si="5"/>
        <v>0</v>
      </c>
      <c r="F39" s="200">
        <f t="shared" si="5"/>
        <v>0</v>
      </c>
      <c r="G39" s="158">
        <f t="shared" si="5"/>
        <v>0</v>
      </c>
      <c r="I39" s="160">
        <f>+'[1]31120'!E40</f>
        <v>0</v>
      </c>
      <c r="J39" s="200">
        <f>+'[1]31120'!F40</f>
        <v>0</v>
      </c>
      <c r="K39" s="158">
        <f>+'[1]31120'!G40</f>
        <v>0</v>
      </c>
      <c r="M39" s="160">
        <f>+'[1]31130'!E39</f>
        <v>0</v>
      </c>
      <c r="N39" s="200">
        <f>+'[1]31130'!F39</f>
        <v>0</v>
      </c>
      <c r="O39" s="158">
        <f>+'[1]31130'!G39</f>
        <v>0</v>
      </c>
      <c r="Q39" s="160">
        <f>+'[1]31200'!E39</f>
        <v>0</v>
      </c>
      <c r="R39" s="200">
        <f>+'[1]31200'!F39</f>
        <v>0</v>
      </c>
      <c r="S39" s="158">
        <f>+'[1]31200'!G39</f>
        <v>0</v>
      </c>
      <c r="U39" s="160">
        <f>+'[1]32200'!E39</f>
        <v>0</v>
      </c>
      <c r="V39" s="200">
        <f>+'[1]32200'!F39</f>
        <v>0</v>
      </c>
      <c r="W39" s="158">
        <f>+'[1]32200'!G39</f>
        <v>0</v>
      </c>
      <c r="Y39" s="160">
        <f>+'[1]32300'!E39</f>
        <v>0</v>
      </c>
      <c r="Z39" s="200">
        <f>+'[1]32300'!F39</f>
        <v>0</v>
      </c>
      <c r="AA39" s="158">
        <f>+'[1]32300'!G39</f>
        <v>0</v>
      </c>
      <c r="AC39" s="160">
        <f>+'[1]32400'!E39</f>
        <v>0</v>
      </c>
      <c r="AD39" s="200">
        <f>+'[1]32400'!F39</f>
        <v>0</v>
      </c>
      <c r="AE39" s="158">
        <f>+'[1]32400'!G39</f>
        <v>0</v>
      </c>
    </row>
    <row r="40" spans="2:31" x14ac:dyDescent="0.25">
      <c r="B40" s="139">
        <v>5290</v>
      </c>
      <c r="C40" s="154"/>
      <c r="D40" s="155" t="s">
        <v>93</v>
      </c>
      <c r="E40" s="160">
        <f t="shared" si="5"/>
        <v>0</v>
      </c>
      <c r="F40" s="200">
        <f t="shared" si="5"/>
        <v>0</v>
      </c>
      <c r="G40" s="158">
        <f t="shared" si="5"/>
        <v>0</v>
      </c>
      <c r="I40" s="160">
        <f>+'[1]31120'!E41</f>
        <v>0</v>
      </c>
      <c r="J40" s="200">
        <f>+'[1]31120'!F41</f>
        <v>0</v>
      </c>
      <c r="K40" s="158">
        <f>+'[1]31120'!G41</f>
        <v>0</v>
      </c>
      <c r="M40" s="160">
        <f>+'[1]31130'!E40</f>
        <v>0</v>
      </c>
      <c r="N40" s="200">
        <f>+'[1]31130'!F40</f>
        <v>0</v>
      </c>
      <c r="O40" s="158">
        <f>+'[1]31130'!G40</f>
        <v>0</v>
      </c>
      <c r="Q40" s="160">
        <f>+'[1]31200'!E40</f>
        <v>0</v>
      </c>
      <c r="R40" s="200">
        <f>+'[1]31200'!F40</f>
        <v>0</v>
      </c>
      <c r="S40" s="158">
        <f>+'[1]31200'!G40</f>
        <v>0</v>
      </c>
      <c r="U40" s="160">
        <f>+'[1]32200'!E40</f>
        <v>0</v>
      </c>
      <c r="V40" s="200">
        <f>+'[1]32200'!F40</f>
        <v>0</v>
      </c>
      <c r="W40" s="158">
        <f>+'[1]32200'!G40</f>
        <v>0</v>
      </c>
      <c r="Y40" s="160">
        <f>+'[1]32300'!E40</f>
        <v>0</v>
      </c>
      <c r="Z40" s="200">
        <f>+'[1]32300'!F40</f>
        <v>0</v>
      </c>
      <c r="AA40" s="158">
        <f>+'[1]32300'!G40</f>
        <v>0</v>
      </c>
      <c r="AC40" s="160">
        <f>+'[1]32400'!E40</f>
        <v>0</v>
      </c>
      <c r="AD40" s="200">
        <f>+'[1]32400'!F40</f>
        <v>0</v>
      </c>
      <c r="AE40" s="158">
        <f>+'[1]32400'!G40</f>
        <v>0</v>
      </c>
    </row>
    <row r="41" spans="2:31" x14ac:dyDescent="0.25">
      <c r="B41" s="139">
        <v>5300</v>
      </c>
      <c r="C41" s="145" t="s">
        <v>94</v>
      </c>
      <c r="D41" s="141"/>
      <c r="E41" s="152">
        <f>SUM(E42:E44)</f>
        <v>13036806.380000001</v>
      </c>
      <c r="F41" s="204">
        <f>SUM(F42:F44)</f>
        <v>11962365.4</v>
      </c>
      <c r="G41" s="149">
        <f>SUM(G42:G44)</f>
        <v>29661328.84</v>
      </c>
      <c r="I41" s="152">
        <f>+[2]EA!$C$39</f>
        <v>13036806.380000001</v>
      </c>
      <c r="J41" s="204">
        <f>+[3]EA!$C$39</f>
        <v>11962365.4</v>
      </c>
      <c r="K41" s="149">
        <f>+[3]EA!$D$39</f>
        <v>29661328.84</v>
      </c>
      <c r="M41" s="152">
        <f>+'[1]31130'!E41</f>
        <v>0</v>
      </c>
      <c r="N41" s="204">
        <f>+'[1]31130'!F41</f>
        <v>0</v>
      </c>
      <c r="O41" s="149">
        <f>+'[1]31130'!G41</f>
        <v>0</v>
      </c>
      <c r="Q41" s="152">
        <f>+'[1]31200'!E41</f>
        <v>0</v>
      </c>
      <c r="R41" s="204">
        <f>+'[1]31200'!F41</f>
        <v>0</v>
      </c>
      <c r="S41" s="149">
        <f>+'[1]31200'!G41</f>
        <v>0</v>
      </c>
      <c r="U41" s="152">
        <f>+'[1]32200'!E41</f>
        <v>0</v>
      </c>
      <c r="V41" s="204">
        <f>+'[1]32200'!F41</f>
        <v>0</v>
      </c>
      <c r="W41" s="149">
        <f>+'[1]32200'!G41</f>
        <v>0</v>
      </c>
      <c r="Y41" s="152">
        <f>+'[1]32300'!E41</f>
        <v>0</v>
      </c>
      <c r="Z41" s="204">
        <f>+'[1]32300'!F41</f>
        <v>0</v>
      </c>
      <c r="AA41" s="149">
        <f>+'[1]32300'!G41</f>
        <v>0</v>
      </c>
      <c r="AC41" s="152">
        <f>+'[1]32400'!E41</f>
        <v>0</v>
      </c>
      <c r="AD41" s="204">
        <f>+'[1]32400'!F41</f>
        <v>0</v>
      </c>
      <c r="AE41" s="149">
        <f>+'[1]32400'!G41</f>
        <v>0</v>
      </c>
    </row>
    <row r="42" spans="2:31" x14ac:dyDescent="0.25">
      <c r="B42" s="139">
        <v>5310</v>
      </c>
      <c r="C42" s="154"/>
      <c r="D42" s="155" t="s">
        <v>95</v>
      </c>
      <c r="E42" s="160">
        <f t="shared" ref="E42:G44" si="6">+I42+M42+Q42+U42+Y42+AC42</f>
        <v>0</v>
      </c>
      <c r="F42" s="200">
        <f t="shared" si="6"/>
        <v>0</v>
      </c>
      <c r="G42" s="158">
        <f t="shared" si="6"/>
        <v>0</v>
      </c>
      <c r="I42" s="160">
        <f>+'[1]31120'!E43</f>
        <v>0</v>
      </c>
      <c r="J42" s="200">
        <f>+'[1]31120'!F43</f>
        <v>0</v>
      </c>
      <c r="K42" s="158">
        <f>+'[1]31120'!G43</f>
        <v>0</v>
      </c>
      <c r="M42" s="160">
        <f>+'[1]31130'!E42</f>
        <v>0</v>
      </c>
      <c r="N42" s="200">
        <f>+'[1]31130'!F42</f>
        <v>0</v>
      </c>
      <c r="O42" s="158">
        <f>+'[1]31130'!G42</f>
        <v>0</v>
      </c>
      <c r="Q42" s="160">
        <f>+'[1]31200'!E42</f>
        <v>0</v>
      </c>
      <c r="R42" s="200">
        <f>+'[1]31200'!F42</f>
        <v>0</v>
      </c>
      <c r="S42" s="158">
        <f>+'[1]31200'!G42</f>
        <v>0</v>
      </c>
      <c r="U42" s="160">
        <f>+'[1]32200'!E42</f>
        <v>0</v>
      </c>
      <c r="V42" s="200">
        <f>+'[1]32200'!F42</f>
        <v>0</v>
      </c>
      <c r="W42" s="158">
        <f>+'[1]32200'!G42</f>
        <v>0</v>
      </c>
      <c r="Y42" s="160">
        <f>+'[1]32300'!E42</f>
        <v>0</v>
      </c>
      <c r="Z42" s="200">
        <f>+'[1]32300'!F42</f>
        <v>0</v>
      </c>
      <c r="AA42" s="158">
        <f>+'[1]32300'!G42</f>
        <v>0</v>
      </c>
      <c r="AC42" s="160">
        <f>+'[1]32400'!E42</f>
        <v>0</v>
      </c>
      <c r="AD42" s="200">
        <f>+'[1]32400'!F42</f>
        <v>0</v>
      </c>
      <c r="AE42" s="158">
        <f>+'[1]32400'!G42</f>
        <v>0</v>
      </c>
    </row>
    <row r="43" spans="2:31" x14ac:dyDescent="0.25">
      <c r="B43" s="139">
        <v>5320</v>
      </c>
      <c r="C43" s="154"/>
      <c r="D43" s="155" t="s">
        <v>45</v>
      </c>
      <c r="E43" s="160">
        <f t="shared" si="6"/>
        <v>0</v>
      </c>
      <c r="F43" s="200">
        <f t="shared" si="6"/>
        <v>0</v>
      </c>
      <c r="G43" s="158">
        <f t="shared" si="6"/>
        <v>0</v>
      </c>
      <c r="I43" s="160">
        <f>+'[1]31120'!E44</f>
        <v>0</v>
      </c>
      <c r="J43" s="200">
        <f>+'[1]31120'!F44</f>
        <v>0</v>
      </c>
      <c r="K43" s="158">
        <f>+'[1]31120'!G44</f>
        <v>0</v>
      </c>
      <c r="M43" s="160">
        <f>+'[1]31130'!E43</f>
        <v>0</v>
      </c>
      <c r="N43" s="200">
        <f>+'[1]31130'!F43</f>
        <v>0</v>
      </c>
      <c r="O43" s="158">
        <f>+'[1]31130'!G43</f>
        <v>0</v>
      </c>
      <c r="Q43" s="160">
        <f>+'[1]31200'!E43</f>
        <v>0</v>
      </c>
      <c r="R43" s="200">
        <f>+'[1]31200'!F43</f>
        <v>0</v>
      </c>
      <c r="S43" s="158">
        <f>+'[1]31200'!G43</f>
        <v>0</v>
      </c>
      <c r="U43" s="160">
        <f>+'[1]32200'!E43</f>
        <v>0</v>
      </c>
      <c r="V43" s="200">
        <f>+'[1]32200'!F43</f>
        <v>0</v>
      </c>
      <c r="W43" s="158">
        <f>+'[1]32200'!G43</f>
        <v>0</v>
      </c>
      <c r="Y43" s="160">
        <f>+'[1]32300'!E43</f>
        <v>0</v>
      </c>
      <c r="Z43" s="200">
        <f>+'[1]32300'!F43</f>
        <v>0</v>
      </c>
      <c r="AA43" s="158">
        <f>+'[1]32300'!G43</f>
        <v>0</v>
      </c>
      <c r="AC43" s="160">
        <f>+'[1]32400'!E43</f>
        <v>0</v>
      </c>
      <c r="AD43" s="200">
        <f>+'[1]32400'!F43</f>
        <v>0</v>
      </c>
      <c r="AE43" s="158">
        <f>+'[1]32400'!G43</f>
        <v>0</v>
      </c>
    </row>
    <row r="44" spans="2:31" x14ac:dyDescent="0.25">
      <c r="B44" s="139">
        <v>5330</v>
      </c>
      <c r="C44" s="154"/>
      <c r="D44" s="155" t="s">
        <v>96</v>
      </c>
      <c r="E44" s="160">
        <f t="shared" si="6"/>
        <v>13036806.380000001</v>
      </c>
      <c r="F44" s="200">
        <f t="shared" si="6"/>
        <v>11962365.4</v>
      </c>
      <c r="G44" s="158">
        <f t="shared" si="6"/>
        <v>29661328.84</v>
      </c>
      <c r="I44" s="160">
        <f>+[2]EA!$C$42</f>
        <v>13036806.380000001</v>
      </c>
      <c r="J44" s="200">
        <f>+[3]EA!$C$42</f>
        <v>11962365.4</v>
      </c>
      <c r="K44" s="158">
        <f>+[3]EA!$D$42</f>
        <v>29661328.84</v>
      </c>
      <c r="M44" s="160">
        <f>+'[1]31130'!E44</f>
        <v>0</v>
      </c>
      <c r="N44" s="200">
        <f>+'[1]31130'!F44</f>
        <v>0</v>
      </c>
      <c r="O44" s="158">
        <f>+'[1]31130'!G44</f>
        <v>0</v>
      </c>
      <c r="Q44" s="160">
        <f>+'[1]31200'!E44</f>
        <v>0</v>
      </c>
      <c r="R44" s="200">
        <f>+'[1]31200'!F44</f>
        <v>0</v>
      </c>
      <c r="S44" s="158">
        <f>+'[1]31200'!G44</f>
        <v>0</v>
      </c>
      <c r="U44" s="160">
        <f>+'[1]32200'!E44</f>
        <v>0</v>
      </c>
      <c r="V44" s="200">
        <f>+'[1]32200'!F44</f>
        <v>0</v>
      </c>
      <c r="W44" s="158">
        <f>+'[1]32200'!G44</f>
        <v>0</v>
      </c>
      <c r="Y44" s="160">
        <f>+'[1]32300'!E44</f>
        <v>0</v>
      </c>
      <c r="Z44" s="200">
        <f>+'[1]32300'!F44</f>
        <v>0</v>
      </c>
      <c r="AA44" s="158">
        <f>+'[1]32300'!G44</f>
        <v>0</v>
      </c>
      <c r="AC44" s="160">
        <f>+'[1]32400'!E44</f>
        <v>0</v>
      </c>
      <c r="AD44" s="200">
        <f>+'[1]32400'!F44</f>
        <v>0</v>
      </c>
      <c r="AE44" s="158">
        <f>+'[1]32400'!G44</f>
        <v>0</v>
      </c>
    </row>
    <row r="45" spans="2:31" x14ac:dyDescent="0.25">
      <c r="B45" s="139">
        <v>5400</v>
      </c>
      <c r="C45" s="145" t="s">
        <v>97</v>
      </c>
      <c r="D45" s="141"/>
      <c r="E45" s="152">
        <f>SUM(E46:E50)</f>
        <v>7344698.0899999999</v>
      </c>
      <c r="F45" s="204">
        <f>SUM(F46:F50)</f>
        <v>10887991.01</v>
      </c>
      <c r="G45" s="149">
        <f>SUM(G46:G50)</f>
        <v>11286452.66</v>
      </c>
      <c r="I45" s="152">
        <f>+[2]EA!$C$43</f>
        <v>7344698.0899999999</v>
      </c>
      <c r="J45" s="204">
        <f>+[3]EA!$C$43</f>
        <v>10887991.01</v>
      </c>
      <c r="K45" s="149">
        <f>+[3]EA!$D$43</f>
        <v>11286452.66</v>
      </c>
      <c r="M45" s="152">
        <f>+'[1]31130'!E45</f>
        <v>0</v>
      </c>
      <c r="N45" s="204">
        <f>+'[1]31130'!F45</f>
        <v>0</v>
      </c>
      <c r="O45" s="149">
        <f>+'[1]31130'!G45</f>
        <v>0</v>
      </c>
      <c r="Q45" s="152">
        <f>+'[1]31200'!E45</f>
        <v>0</v>
      </c>
      <c r="R45" s="204">
        <f>+'[1]31200'!F45</f>
        <v>0</v>
      </c>
      <c r="S45" s="149">
        <f>+'[1]31200'!G45</f>
        <v>0</v>
      </c>
      <c r="U45" s="152">
        <f>+'[1]32200'!E45</f>
        <v>0</v>
      </c>
      <c r="V45" s="204">
        <f>+'[1]32200'!F45</f>
        <v>0</v>
      </c>
      <c r="W45" s="149">
        <f>+'[1]32200'!G45</f>
        <v>0</v>
      </c>
      <c r="Y45" s="152">
        <f>+'[1]32300'!E45</f>
        <v>0</v>
      </c>
      <c r="Z45" s="204">
        <f>+'[1]32300'!F45</f>
        <v>0</v>
      </c>
      <c r="AA45" s="149">
        <f>+'[1]32300'!G45</f>
        <v>0</v>
      </c>
      <c r="AC45" s="152">
        <f>+'[1]32400'!E45</f>
        <v>0</v>
      </c>
      <c r="AD45" s="204">
        <f>+'[1]32400'!F45</f>
        <v>0</v>
      </c>
      <c r="AE45" s="149">
        <f>+'[1]32400'!G45</f>
        <v>0</v>
      </c>
    </row>
    <row r="46" spans="2:31" x14ac:dyDescent="0.25">
      <c r="B46" s="139">
        <v>5410</v>
      </c>
      <c r="C46" s="154"/>
      <c r="D46" s="155" t="s">
        <v>98</v>
      </c>
      <c r="E46" s="160">
        <f t="shared" ref="E46:G50" si="7">+I46+M46+Q46+U46+Y46+AC46</f>
        <v>7344698.0899999999</v>
      </c>
      <c r="F46" s="200">
        <f t="shared" si="7"/>
        <v>10887991.01</v>
      </c>
      <c r="G46" s="158">
        <f t="shared" si="7"/>
        <v>11286452.66</v>
      </c>
      <c r="I46" s="160">
        <f>+[2]EA!$C$44</f>
        <v>7344698.0899999999</v>
      </c>
      <c r="J46" s="200">
        <f>+[3]EA!$C$44</f>
        <v>10887991.01</v>
      </c>
      <c r="K46" s="158">
        <f>+[3]EA!$D$44</f>
        <v>11286452.66</v>
      </c>
      <c r="M46" s="160">
        <f>+'[1]31130'!E46</f>
        <v>0</v>
      </c>
      <c r="N46" s="200">
        <f>+'[1]31130'!F46</f>
        <v>0</v>
      </c>
      <c r="O46" s="158">
        <f>+'[1]31130'!G46</f>
        <v>0</v>
      </c>
      <c r="Q46" s="160">
        <f>+'[1]31200'!E46</f>
        <v>0</v>
      </c>
      <c r="R46" s="200">
        <f>+'[1]31200'!F46</f>
        <v>0</v>
      </c>
      <c r="S46" s="158">
        <f>+'[1]31200'!G46</f>
        <v>0</v>
      </c>
      <c r="U46" s="160">
        <f>+'[1]32200'!E46</f>
        <v>0</v>
      </c>
      <c r="V46" s="200">
        <f>+'[1]32200'!F46</f>
        <v>0</v>
      </c>
      <c r="W46" s="158">
        <f>+'[1]32200'!G46</f>
        <v>0</v>
      </c>
      <c r="Y46" s="160">
        <f>+'[1]32300'!E46</f>
        <v>0</v>
      </c>
      <c r="Z46" s="200">
        <f>+'[1]32300'!F46</f>
        <v>0</v>
      </c>
      <c r="AA46" s="158">
        <f>+'[1]32300'!G46</f>
        <v>0</v>
      </c>
      <c r="AC46" s="160">
        <f>+'[1]32400'!E46</f>
        <v>0</v>
      </c>
      <c r="AD46" s="200">
        <f>+'[1]32400'!F46</f>
        <v>0</v>
      </c>
      <c r="AE46" s="158">
        <f>+'[1]32400'!G46</f>
        <v>0</v>
      </c>
    </row>
    <row r="47" spans="2:31" x14ac:dyDescent="0.25">
      <c r="B47" s="139">
        <v>5420</v>
      </c>
      <c r="C47" s="154"/>
      <c r="D47" s="155" t="s">
        <v>99</v>
      </c>
      <c r="E47" s="160">
        <f t="shared" si="7"/>
        <v>0</v>
      </c>
      <c r="F47" s="200">
        <f t="shared" si="7"/>
        <v>0</v>
      </c>
      <c r="G47" s="158">
        <f t="shared" si="7"/>
        <v>0</v>
      </c>
      <c r="I47" s="160">
        <f>+'[1]31120'!E48</f>
        <v>0</v>
      </c>
      <c r="J47" s="200">
        <f>+'[1]31120'!F48</f>
        <v>0</v>
      </c>
      <c r="K47" s="158">
        <f>+'[1]31120'!G48</f>
        <v>0</v>
      </c>
      <c r="M47" s="160">
        <f>+'[1]31130'!E47</f>
        <v>0</v>
      </c>
      <c r="N47" s="200">
        <f>+'[1]31130'!F47</f>
        <v>0</v>
      </c>
      <c r="O47" s="158">
        <f>+'[1]31130'!G47</f>
        <v>0</v>
      </c>
      <c r="Q47" s="160">
        <f>+'[1]31200'!E47</f>
        <v>0</v>
      </c>
      <c r="R47" s="200">
        <f>+'[1]31200'!F47</f>
        <v>0</v>
      </c>
      <c r="S47" s="158">
        <f>+'[1]31200'!G47</f>
        <v>0</v>
      </c>
      <c r="U47" s="160">
        <f>+'[1]32200'!E47</f>
        <v>0</v>
      </c>
      <c r="V47" s="200">
        <f>+'[1]32200'!F47</f>
        <v>0</v>
      </c>
      <c r="W47" s="158">
        <f>+'[1]32200'!G47</f>
        <v>0</v>
      </c>
      <c r="Y47" s="160">
        <f>+'[1]32300'!E47</f>
        <v>0</v>
      </c>
      <c r="Z47" s="200">
        <f>+'[1]32300'!F47</f>
        <v>0</v>
      </c>
      <c r="AA47" s="158">
        <f>+'[1]32300'!G47</f>
        <v>0</v>
      </c>
      <c r="AC47" s="160">
        <f>+'[1]32400'!E47</f>
        <v>0</v>
      </c>
      <c r="AD47" s="200">
        <f>+'[1]32400'!F47</f>
        <v>0</v>
      </c>
      <c r="AE47" s="158">
        <f>+'[1]32400'!G47</f>
        <v>0</v>
      </c>
    </row>
    <row r="48" spans="2:31" x14ac:dyDescent="0.25">
      <c r="B48" s="139">
        <v>5430</v>
      </c>
      <c r="C48" s="154"/>
      <c r="D48" s="155" t="s">
        <v>100</v>
      </c>
      <c r="E48" s="160">
        <f t="shared" si="7"/>
        <v>0</v>
      </c>
      <c r="F48" s="200">
        <f t="shared" si="7"/>
        <v>0</v>
      </c>
      <c r="G48" s="158">
        <f t="shared" si="7"/>
        <v>0</v>
      </c>
      <c r="I48" s="160">
        <f>+'[1]31120'!E49</f>
        <v>0</v>
      </c>
      <c r="J48" s="200">
        <f>+'[1]31120'!F49</f>
        <v>0</v>
      </c>
      <c r="K48" s="158">
        <f>+'[1]31120'!G49</f>
        <v>0</v>
      </c>
      <c r="M48" s="160">
        <f>+'[1]31130'!E48</f>
        <v>0</v>
      </c>
      <c r="N48" s="200">
        <f>+'[1]31130'!F48</f>
        <v>0</v>
      </c>
      <c r="O48" s="158">
        <f>+'[1]31130'!G48</f>
        <v>0</v>
      </c>
      <c r="Q48" s="160">
        <f>+'[1]31200'!E48</f>
        <v>0</v>
      </c>
      <c r="R48" s="200">
        <f>+'[1]31200'!F48</f>
        <v>0</v>
      </c>
      <c r="S48" s="158">
        <f>+'[1]31200'!G48</f>
        <v>0</v>
      </c>
      <c r="U48" s="160">
        <f>+'[1]32200'!E48</f>
        <v>0</v>
      </c>
      <c r="V48" s="200">
        <f>+'[1]32200'!F48</f>
        <v>0</v>
      </c>
      <c r="W48" s="158">
        <f>+'[1]32200'!G48</f>
        <v>0</v>
      </c>
      <c r="Y48" s="160">
        <f>+'[1]32300'!E48</f>
        <v>0</v>
      </c>
      <c r="Z48" s="200">
        <f>+'[1]32300'!F48</f>
        <v>0</v>
      </c>
      <c r="AA48" s="158">
        <f>+'[1]32300'!G48</f>
        <v>0</v>
      </c>
      <c r="AC48" s="160">
        <f>+'[1]32400'!E48</f>
        <v>0</v>
      </c>
      <c r="AD48" s="200">
        <f>+'[1]32400'!F48</f>
        <v>0</v>
      </c>
      <c r="AE48" s="158">
        <f>+'[1]32400'!G48</f>
        <v>0</v>
      </c>
    </row>
    <row r="49" spans="2:31" x14ac:dyDescent="0.25">
      <c r="B49" s="139">
        <v>5440</v>
      </c>
      <c r="C49" s="154"/>
      <c r="D49" s="155" t="s">
        <v>101</v>
      </c>
      <c r="E49" s="160">
        <f t="shared" si="7"/>
        <v>0</v>
      </c>
      <c r="F49" s="200">
        <f t="shared" si="7"/>
        <v>0</v>
      </c>
      <c r="G49" s="158">
        <f t="shared" si="7"/>
        <v>0</v>
      </c>
      <c r="I49" s="160">
        <f>+'[1]31120'!E50</f>
        <v>0</v>
      </c>
      <c r="J49" s="200">
        <f>+'[1]31120'!F50</f>
        <v>0</v>
      </c>
      <c r="K49" s="158">
        <f>+'[1]31120'!G50</f>
        <v>0</v>
      </c>
      <c r="M49" s="160">
        <f>+'[1]31130'!E49</f>
        <v>0</v>
      </c>
      <c r="N49" s="200">
        <f>+'[1]31130'!F49</f>
        <v>0</v>
      </c>
      <c r="O49" s="158">
        <f>+'[1]31130'!G49</f>
        <v>0</v>
      </c>
      <c r="Q49" s="160">
        <f>+'[1]31200'!E49</f>
        <v>0</v>
      </c>
      <c r="R49" s="200">
        <f>+'[1]31200'!F49</f>
        <v>0</v>
      </c>
      <c r="S49" s="158">
        <f>+'[1]31200'!G49</f>
        <v>0</v>
      </c>
      <c r="U49" s="160">
        <f>+'[1]32200'!E49</f>
        <v>0</v>
      </c>
      <c r="V49" s="200">
        <f>+'[1]32200'!F49</f>
        <v>0</v>
      </c>
      <c r="W49" s="158">
        <f>+'[1]32200'!G49</f>
        <v>0</v>
      </c>
      <c r="Y49" s="160">
        <f>+'[1]32300'!E49</f>
        <v>0</v>
      </c>
      <c r="Z49" s="200">
        <f>+'[1]32300'!F49</f>
        <v>0</v>
      </c>
      <c r="AA49" s="158">
        <f>+'[1]32300'!G49</f>
        <v>0</v>
      </c>
      <c r="AC49" s="160">
        <f>+'[1]32400'!E49</f>
        <v>0</v>
      </c>
      <c r="AD49" s="200">
        <f>+'[1]32400'!F49</f>
        <v>0</v>
      </c>
      <c r="AE49" s="158">
        <f>+'[1]32400'!G49</f>
        <v>0</v>
      </c>
    </row>
    <row r="50" spans="2:31" x14ac:dyDescent="0.25">
      <c r="B50" s="139">
        <v>5450</v>
      </c>
      <c r="C50" s="154"/>
      <c r="D50" s="155" t="s">
        <v>102</v>
      </c>
      <c r="E50" s="160">
        <f t="shared" si="7"/>
        <v>0</v>
      </c>
      <c r="F50" s="200">
        <f t="shared" si="7"/>
        <v>0</v>
      </c>
      <c r="G50" s="158">
        <f t="shared" si="7"/>
        <v>0</v>
      </c>
      <c r="I50" s="160">
        <f>+'[1]31120'!E51</f>
        <v>0</v>
      </c>
      <c r="J50" s="200">
        <f>+'[1]31120'!F51</f>
        <v>0</v>
      </c>
      <c r="K50" s="158">
        <f>+'[1]31120'!G51</f>
        <v>0</v>
      </c>
      <c r="M50" s="160">
        <f>+'[1]31130'!E50</f>
        <v>0</v>
      </c>
      <c r="N50" s="200">
        <f>+'[1]31130'!F50</f>
        <v>0</v>
      </c>
      <c r="O50" s="158">
        <f>+'[1]31130'!G50</f>
        <v>0</v>
      </c>
      <c r="Q50" s="160">
        <f>+'[1]31200'!E50</f>
        <v>0</v>
      </c>
      <c r="R50" s="200">
        <f>+'[1]31200'!F50</f>
        <v>0</v>
      </c>
      <c r="S50" s="158">
        <f>+'[1]31200'!G50</f>
        <v>0</v>
      </c>
      <c r="U50" s="160">
        <f>+'[1]32200'!E50</f>
        <v>0</v>
      </c>
      <c r="V50" s="200">
        <f>+'[1]32200'!F50</f>
        <v>0</v>
      </c>
      <c r="W50" s="158">
        <f>+'[1]32200'!G50</f>
        <v>0</v>
      </c>
      <c r="Y50" s="160">
        <f>+'[1]32300'!E50</f>
        <v>0</v>
      </c>
      <c r="Z50" s="200">
        <f>+'[1]32300'!F50</f>
        <v>0</v>
      </c>
      <c r="AA50" s="158">
        <f>+'[1]32300'!G50</f>
        <v>0</v>
      </c>
      <c r="AC50" s="160">
        <f>+'[1]32400'!E50</f>
        <v>0</v>
      </c>
      <c r="AD50" s="200">
        <f>+'[1]32400'!F50</f>
        <v>0</v>
      </c>
      <c r="AE50" s="158">
        <f>+'[1]32400'!G50</f>
        <v>0</v>
      </c>
    </row>
    <row r="51" spans="2:31" x14ac:dyDescent="0.25">
      <c r="B51" s="139">
        <v>5500</v>
      </c>
      <c r="C51" s="145" t="s">
        <v>103</v>
      </c>
      <c r="D51" s="141"/>
      <c r="E51" s="152">
        <f>SUM(E52:E57)</f>
        <v>23968341.829999998</v>
      </c>
      <c r="F51" s="204">
        <f>SUM(F52:F57)</f>
        <v>25604432.09</v>
      </c>
      <c r="G51" s="149">
        <f>SUM(G52:G57)</f>
        <v>29842129.949999999</v>
      </c>
      <c r="I51" s="152">
        <f>+[2]EA!$C$49</f>
        <v>23968341.829999998</v>
      </c>
      <c r="J51" s="204">
        <f>+[3]EA!$C$49</f>
        <v>25604432.09</v>
      </c>
      <c r="K51" s="149">
        <f>+[3]EA!$D$49</f>
        <v>29842129.949999999</v>
      </c>
      <c r="M51" s="152">
        <f>+'[1]31130'!E51</f>
        <v>0</v>
      </c>
      <c r="N51" s="204">
        <f>+'[1]31130'!F51</f>
        <v>0</v>
      </c>
      <c r="O51" s="149">
        <f>+'[1]31130'!G51</f>
        <v>0</v>
      </c>
      <c r="Q51" s="152">
        <f>+'[1]31200'!E51</f>
        <v>0</v>
      </c>
      <c r="R51" s="204">
        <f>+'[1]31200'!F51</f>
        <v>0</v>
      </c>
      <c r="S51" s="149">
        <f>+'[1]31200'!G51</f>
        <v>0</v>
      </c>
      <c r="U51" s="152">
        <f>+'[1]32200'!E51</f>
        <v>0</v>
      </c>
      <c r="V51" s="204">
        <f>+'[1]32200'!F51</f>
        <v>0</v>
      </c>
      <c r="W51" s="149">
        <f>+'[1]32200'!G51</f>
        <v>0</v>
      </c>
      <c r="Y51" s="152">
        <f>+'[1]32300'!E51</f>
        <v>0</v>
      </c>
      <c r="Z51" s="204">
        <f>+'[1]32300'!F51</f>
        <v>0</v>
      </c>
      <c r="AA51" s="149">
        <f>+'[1]32300'!G51</f>
        <v>0</v>
      </c>
      <c r="AC51" s="152">
        <f>+'[1]32400'!E51</f>
        <v>0</v>
      </c>
      <c r="AD51" s="204">
        <f>+'[1]32400'!F51</f>
        <v>0</v>
      </c>
      <c r="AE51" s="149">
        <f>+'[1]32400'!G51</f>
        <v>0</v>
      </c>
    </row>
    <row r="52" spans="2:31" x14ac:dyDescent="0.25">
      <c r="B52" s="139">
        <v>5510</v>
      </c>
      <c r="C52" s="154"/>
      <c r="D52" s="155" t="s">
        <v>104</v>
      </c>
      <c r="E52" s="160">
        <f t="shared" ref="E52:G57" si="8">+I52+M52+Q52+U52+Y52+AC52</f>
        <v>23968341.829999998</v>
      </c>
      <c r="F52" s="200">
        <f t="shared" si="8"/>
        <v>25604432.09</v>
      </c>
      <c r="G52" s="158">
        <f t="shared" si="8"/>
        <v>29842129.949999999</v>
      </c>
      <c r="I52" s="160">
        <f>+[2]EA!$C$50</f>
        <v>23968341.829999998</v>
      </c>
      <c r="J52" s="200">
        <f>+[3]EA!$C$50</f>
        <v>25604432.09</v>
      </c>
      <c r="K52" s="158">
        <f>+[3]EA!$D$50</f>
        <v>29842129.949999999</v>
      </c>
      <c r="M52" s="160">
        <f>+'[1]31130'!E52</f>
        <v>0</v>
      </c>
      <c r="N52" s="200">
        <f>+'[1]31130'!F52</f>
        <v>0</v>
      </c>
      <c r="O52" s="158">
        <f>+'[1]31130'!G52</f>
        <v>0</v>
      </c>
      <c r="Q52" s="160">
        <f>+'[1]31200'!E52</f>
        <v>0</v>
      </c>
      <c r="R52" s="200">
        <f>+'[1]31200'!F52</f>
        <v>0</v>
      </c>
      <c r="S52" s="158">
        <f>+'[1]31200'!G52</f>
        <v>0</v>
      </c>
      <c r="U52" s="160">
        <f>+'[1]32200'!E52</f>
        <v>0</v>
      </c>
      <c r="V52" s="200">
        <f>+'[1]32200'!F52</f>
        <v>0</v>
      </c>
      <c r="W52" s="158">
        <f>+'[1]32200'!G52</f>
        <v>0</v>
      </c>
      <c r="Y52" s="160">
        <f>+'[1]32300'!E52</f>
        <v>0</v>
      </c>
      <c r="Z52" s="200">
        <f>+'[1]32300'!F52</f>
        <v>0</v>
      </c>
      <c r="AA52" s="158">
        <f>+'[1]32300'!G52</f>
        <v>0</v>
      </c>
      <c r="AC52" s="160">
        <f>+'[1]32400'!E52</f>
        <v>0</v>
      </c>
      <c r="AD52" s="200">
        <f>+'[1]32400'!F52</f>
        <v>0</v>
      </c>
      <c r="AE52" s="158">
        <f>+'[1]32400'!G52</f>
        <v>0</v>
      </c>
    </row>
    <row r="53" spans="2:31" x14ac:dyDescent="0.25">
      <c r="B53" s="139">
        <v>5520</v>
      </c>
      <c r="C53" s="154"/>
      <c r="D53" s="155" t="s">
        <v>105</v>
      </c>
      <c r="E53" s="160">
        <f t="shared" si="8"/>
        <v>0</v>
      </c>
      <c r="F53" s="200">
        <f t="shared" si="8"/>
        <v>0</v>
      </c>
      <c r="G53" s="158">
        <f t="shared" si="8"/>
        <v>0</v>
      </c>
      <c r="I53" s="160">
        <f>+'[1]31120'!E54</f>
        <v>0</v>
      </c>
      <c r="J53" s="200">
        <f>+'[1]31120'!F54</f>
        <v>0</v>
      </c>
      <c r="K53" s="158">
        <f>+'[1]31120'!G54</f>
        <v>0</v>
      </c>
      <c r="M53" s="160">
        <f>+'[1]31130'!E53</f>
        <v>0</v>
      </c>
      <c r="N53" s="200">
        <f>+'[1]31130'!F53</f>
        <v>0</v>
      </c>
      <c r="O53" s="158">
        <f>+'[1]31130'!G53</f>
        <v>0</v>
      </c>
      <c r="Q53" s="160">
        <f>+'[1]31200'!E53</f>
        <v>0</v>
      </c>
      <c r="R53" s="200">
        <f>+'[1]31200'!F53</f>
        <v>0</v>
      </c>
      <c r="S53" s="158">
        <f>+'[1]31200'!G53</f>
        <v>0</v>
      </c>
      <c r="U53" s="160">
        <f>+'[1]32200'!E53</f>
        <v>0</v>
      </c>
      <c r="V53" s="200">
        <f>+'[1]32200'!F53</f>
        <v>0</v>
      </c>
      <c r="W53" s="158">
        <f>+'[1]32200'!G53</f>
        <v>0</v>
      </c>
      <c r="Y53" s="160">
        <f>+'[1]32300'!E53</f>
        <v>0</v>
      </c>
      <c r="Z53" s="200">
        <f>+'[1]32300'!F53</f>
        <v>0</v>
      </c>
      <c r="AA53" s="158">
        <f>+'[1]32300'!G53</f>
        <v>0</v>
      </c>
      <c r="AC53" s="160">
        <f>+'[1]32400'!E53</f>
        <v>0</v>
      </c>
      <c r="AD53" s="200">
        <f>+'[1]32400'!F53</f>
        <v>0</v>
      </c>
      <c r="AE53" s="158">
        <f>+'[1]32400'!G53</f>
        <v>0</v>
      </c>
    </row>
    <row r="54" spans="2:31" x14ac:dyDescent="0.25">
      <c r="B54" s="139">
        <v>5530</v>
      </c>
      <c r="C54" s="154"/>
      <c r="D54" s="155" t="s">
        <v>106</v>
      </c>
      <c r="E54" s="160">
        <f t="shared" si="8"/>
        <v>0</v>
      </c>
      <c r="F54" s="200">
        <f t="shared" si="8"/>
        <v>0</v>
      </c>
      <c r="G54" s="158">
        <f t="shared" si="8"/>
        <v>0</v>
      </c>
      <c r="I54" s="160">
        <f>+'[1]31120'!E55</f>
        <v>0</v>
      </c>
      <c r="J54" s="200">
        <f>+'[1]31120'!F55</f>
        <v>0</v>
      </c>
      <c r="K54" s="158">
        <f>+'[1]31120'!G55</f>
        <v>0</v>
      </c>
      <c r="M54" s="160">
        <f>+'[1]31130'!E54</f>
        <v>0</v>
      </c>
      <c r="N54" s="200">
        <f>+'[1]31130'!F54</f>
        <v>0</v>
      </c>
      <c r="O54" s="158">
        <f>+'[1]31130'!G54</f>
        <v>0</v>
      </c>
      <c r="Q54" s="160">
        <f>+'[1]31200'!E54</f>
        <v>0</v>
      </c>
      <c r="R54" s="200">
        <f>+'[1]31200'!F54</f>
        <v>0</v>
      </c>
      <c r="S54" s="158">
        <f>+'[1]31200'!G54</f>
        <v>0</v>
      </c>
      <c r="U54" s="160">
        <f>+'[1]32200'!E54</f>
        <v>0</v>
      </c>
      <c r="V54" s="200">
        <f>+'[1]32200'!F54</f>
        <v>0</v>
      </c>
      <c r="W54" s="158">
        <f>+'[1]32200'!G54</f>
        <v>0</v>
      </c>
      <c r="Y54" s="160">
        <f>+'[1]32300'!E54</f>
        <v>0</v>
      </c>
      <c r="Z54" s="200">
        <f>+'[1]32300'!F54</f>
        <v>0</v>
      </c>
      <c r="AA54" s="158">
        <f>+'[1]32300'!G54</f>
        <v>0</v>
      </c>
      <c r="AC54" s="160">
        <f>+'[1]32400'!E54</f>
        <v>0</v>
      </c>
      <c r="AD54" s="200">
        <f>+'[1]32400'!F54</f>
        <v>0</v>
      </c>
      <c r="AE54" s="158">
        <f>+'[1]32400'!G54</f>
        <v>0</v>
      </c>
    </row>
    <row r="55" spans="2:31" x14ac:dyDescent="0.25">
      <c r="B55" s="139">
        <v>5540</v>
      </c>
      <c r="C55" s="154"/>
      <c r="D55" s="155" t="s">
        <v>175</v>
      </c>
      <c r="E55" s="160">
        <f t="shared" si="8"/>
        <v>0</v>
      </c>
      <c r="F55" s="200">
        <f t="shared" si="8"/>
        <v>0</v>
      </c>
      <c r="G55" s="158">
        <f t="shared" si="8"/>
        <v>0</v>
      </c>
      <c r="I55" s="160">
        <f>+'[1]31120'!E56</f>
        <v>0</v>
      </c>
      <c r="J55" s="200">
        <f>+'[1]31120'!F56</f>
        <v>0</v>
      </c>
      <c r="K55" s="158">
        <f>+'[1]31120'!G56</f>
        <v>0</v>
      </c>
      <c r="M55" s="160">
        <f>+'[1]31130'!E55</f>
        <v>0</v>
      </c>
      <c r="N55" s="200">
        <f>+'[1]31130'!F55</f>
        <v>0</v>
      </c>
      <c r="O55" s="158">
        <f>+'[1]31130'!G55</f>
        <v>0</v>
      </c>
      <c r="Q55" s="160">
        <f>+'[1]31200'!E55</f>
        <v>0</v>
      </c>
      <c r="R55" s="200">
        <f>+'[1]31200'!F55</f>
        <v>0</v>
      </c>
      <c r="S55" s="158">
        <f>+'[1]31200'!G55</f>
        <v>0</v>
      </c>
      <c r="U55" s="160">
        <f>+'[1]32200'!E55</f>
        <v>0</v>
      </c>
      <c r="V55" s="200">
        <f>+'[1]32200'!F55</f>
        <v>0</v>
      </c>
      <c r="W55" s="158">
        <f>+'[1]32200'!G55</f>
        <v>0</v>
      </c>
      <c r="Y55" s="160">
        <f>+'[1]32300'!E55</f>
        <v>0</v>
      </c>
      <c r="Z55" s="200">
        <f>+'[1]32300'!F55</f>
        <v>0</v>
      </c>
      <c r="AA55" s="158">
        <f>+'[1]32300'!G55</f>
        <v>0</v>
      </c>
      <c r="AC55" s="160">
        <f>+'[1]32400'!E55</f>
        <v>0</v>
      </c>
      <c r="AD55" s="200">
        <f>+'[1]32400'!F55</f>
        <v>0</v>
      </c>
      <c r="AE55" s="158">
        <f>+'[1]32400'!G55</f>
        <v>0</v>
      </c>
    </row>
    <row r="56" spans="2:31" x14ac:dyDescent="0.25">
      <c r="B56" s="139">
        <v>5550</v>
      </c>
      <c r="C56" s="154"/>
      <c r="D56" s="155" t="s">
        <v>108</v>
      </c>
      <c r="E56" s="160">
        <f t="shared" si="8"/>
        <v>0</v>
      </c>
      <c r="F56" s="200">
        <f t="shared" si="8"/>
        <v>0</v>
      </c>
      <c r="G56" s="158">
        <f t="shared" si="8"/>
        <v>0</v>
      </c>
      <c r="I56" s="160">
        <f>+'[1]31120'!E57</f>
        <v>0</v>
      </c>
      <c r="J56" s="200">
        <f>+'[1]31120'!F57</f>
        <v>0</v>
      </c>
      <c r="K56" s="158">
        <f>+'[1]31120'!G57</f>
        <v>0</v>
      </c>
      <c r="M56" s="160">
        <f>+'[1]31130'!E56</f>
        <v>0</v>
      </c>
      <c r="N56" s="200">
        <f>+'[1]31130'!F56</f>
        <v>0</v>
      </c>
      <c r="O56" s="158">
        <f>+'[1]31130'!G56</f>
        <v>0</v>
      </c>
      <c r="Q56" s="160">
        <f>+'[1]31200'!E56</f>
        <v>0</v>
      </c>
      <c r="R56" s="200">
        <f>+'[1]31200'!F56</f>
        <v>0</v>
      </c>
      <c r="S56" s="158">
        <f>+'[1]31200'!G56</f>
        <v>0</v>
      </c>
      <c r="U56" s="160">
        <f>+'[1]32200'!E56</f>
        <v>0</v>
      </c>
      <c r="V56" s="200">
        <f>+'[1]32200'!F56</f>
        <v>0</v>
      </c>
      <c r="W56" s="158">
        <f>+'[1]32200'!G56</f>
        <v>0</v>
      </c>
      <c r="Y56" s="160">
        <f>+'[1]32300'!E56</f>
        <v>0</v>
      </c>
      <c r="Z56" s="200">
        <f>+'[1]32300'!F56</f>
        <v>0</v>
      </c>
      <c r="AA56" s="158">
        <f>+'[1]32300'!G56</f>
        <v>0</v>
      </c>
      <c r="AC56" s="160">
        <f>+'[1]32400'!E56</f>
        <v>0</v>
      </c>
      <c r="AD56" s="200">
        <f>+'[1]32400'!F56</f>
        <v>0</v>
      </c>
      <c r="AE56" s="158">
        <f>+'[1]32400'!G56</f>
        <v>0</v>
      </c>
    </row>
    <row r="57" spans="2:31" x14ac:dyDescent="0.25">
      <c r="B57" s="139">
        <v>5590</v>
      </c>
      <c r="C57" s="154"/>
      <c r="D57" s="155" t="s">
        <v>109</v>
      </c>
      <c r="E57" s="160">
        <f t="shared" si="8"/>
        <v>0</v>
      </c>
      <c r="F57" s="200">
        <f t="shared" si="8"/>
        <v>0</v>
      </c>
      <c r="G57" s="158">
        <f t="shared" si="8"/>
        <v>0</v>
      </c>
      <c r="I57" s="160">
        <f>+'[1]31120'!E58</f>
        <v>0</v>
      </c>
      <c r="J57" s="200">
        <f>+'[1]31120'!F58</f>
        <v>0</v>
      </c>
      <c r="K57" s="158">
        <f>+'[1]31120'!G58</f>
        <v>0</v>
      </c>
      <c r="M57" s="160">
        <f>+'[1]31130'!E57</f>
        <v>0</v>
      </c>
      <c r="N57" s="200">
        <f>+'[1]31130'!F57</f>
        <v>0</v>
      </c>
      <c r="O57" s="158">
        <f>+'[1]31130'!G57</f>
        <v>0</v>
      </c>
      <c r="Q57" s="160">
        <f>+'[1]31200'!E57</f>
        <v>0</v>
      </c>
      <c r="R57" s="200">
        <f>+'[1]31200'!F57</f>
        <v>0</v>
      </c>
      <c r="S57" s="158">
        <f>+'[1]31200'!G57</f>
        <v>0</v>
      </c>
      <c r="U57" s="160">
        <f>+'[1]32200'!E57</f>
        <v>0</v>
      </c>
      <c r="V57" s="200">
        <f>+'[1]32200'!F57</f>
        <v>0</v>
      </c>
      <c r="W57" s="158">
        <f>+'[1]32200'!G57</f>
        <v>0</v>
      </c>
      <c r="Y57" s="160">
        <f>+'[1]32300'!E57</f>
        <v>0</v>
      </c>
      <c r="Z57" s="200">
        <f>+'[1]32300'!F57</f>
        <v>0</v>
      </c>
      <c r="AA57" s="158">
        <f>+'[1]32300'!G57</f>
        <v>0</v>
      </c>
      <c r="AC57" s="160">
        <f>+'[1]32400'!E57</f>
        <v>0</v>
      </c>
      <c r="AD57" s="200">
        <f>+'[1]32400'!F57</f>
        <v>0</v>
      </c>
      <c r="AE57" s="158">
        <f>+'[1]32400'!G57</f>
        <v>0</v>
      </c>
    </row>
    <row r="58" spans="2:31" x14ac:dyDescent="0.25">
      <c r="B58" s="139">
        <v>5600</v>
      </c>
      <c r="C58" s="145" t="s">
        <v>110</v>
      </c>
      <c r="D58" s="141"/>
      <c r="E58" s="152">
        <f>SUM(E59)</f>
        <v>0</v>
      </c>
      <c r="F58" s="204">
        <f>SUM(F59)</f>
        <v>0</v>
      </c>
      <c r="G58" s="149">
        <f>SUM(G59)</f>
        <v>0</v>
      </c>
      <c r="I58" s="152">
        <f>+'[1]31120'!E59</f>
        <v>0</v>
      </c>
      <c r="J58" s="204">
        <f>+'[1]31120'!F59</f>
        <v>0</v>
      </c>
      <c r="K58" s="149">
        <f>+'[1]31120'!G59</f>
        <v>0</v>
      </c>
      <c r="M58" s="152">
        <f>+'[1]31130'!E58</f>
        <v>0</v>
      </c>
      <c r="N58" s="204">
        <f>+'[1]31130'!F58</f>
        <v>0</v>
      </c>
      <c r="O58" s="149">
        <f>+'[1]31130'!G58</f>
        <v>0</v>
      </c>
      <c r="Q58" s="152">
        <f>+'[1]31200'!E58</f>
        <v>0</v>
      </c>
      <c r="R58" s="204">
        <f>+'[1]31200'!F58</f>
        <v>0</v>
      </c>
      <c r="S58" s="149">
        <f>+'[1]31200'!G58</f>
        <v>0</v>
      </c>
      <c r="U58" s="152">
        <f>+'[1]32200'!E58</f>
        <v>0</v>
      </c>
      <c r="V58" s="204">
        <f>+'[1]32200'!F58</f>
        <v>0</v>
      </c>
      <c r="W58" s="149">
        <f>+'[1]32200'!G58</f>
        <v>0</v>
      </c>
      <c r="Y58" s="152">
        <f>+'[1]32300'!E58</f>
        <v>0</v>
      </c>
      <c r="Z58" s="204">
        <f>+'[1]32300'!F58</f>
        <v>0</v>
      </c>
      <c r="AA58" s="149">
        <f>+'[1]32300'!G58</f>
        <v>0</v>
      </c>
      <c r="AC58" s="152">
        <f>+'[1]32400'!E58</f>
        <v>0</v>
      </c>
      <c r="AD58" s="204">
        <f>+'[1]32400'!F58</f>
        <v>0</v>
      </c>
      <c r="AE58" s="149">
        <f>+'[1]32400'!G58</f>
        <v>0</v>
      </c>
    </row>
    <row r="59" spans="2:31" x14ac:dyDescent="0.25">
      <c r="B59" s="139">
        <v>5610</v>
      </c>
      <c r="C59" s="154"/>
      <c r="D59" s="155" t="s">
        <v>111</v>
      </c>
      <c r="E59" s="160">
        <f t="shared" ref="E59:G59" si="9">+I59+M59+Q59+U59+Y59+AC59</f>
        <v>0</v>
      </c>
      <c r="F59" s="200">
        <f t="shared" si="9"/>
        <v>0</v>
      </c>
      <c r="G59" s="158">
        <f t="shared" si="9"/>
        <v>0</v>
      </c>
      <c r="I59" s="160">
        <f>+'[1]31120'!E60</f>
        <v>0</v>
      </c>
      <c r="J59" s="200">
        <f>+'[1]31120'!F60</f>
        <v>0</v>
      </c>
      <c r="K59" s="158">
        <f>+'[1]31120'!G60</f>
        <v>0</v>
      </c>
      <c r="M59" s="160">
        <f>+'[1]31130'!E59</f>
        <v>0</v>
      </c>
      <c r="N59" s="200">
        <f>+'[1]31130'!F59</f>
        <v>0</v>
      </c>
      <c r="O59" s="158">
        <f>+'[1]31130'!G59</f>
        <v>0</v>
      </c>
      <c r="Q59" s="160">
        <f>+'[1]31200'!E59</f>
        <v>0</v>
      </c>
      <c r="R59" s="200">
        <f>+'[1]31200'!F59</f>
        <v>0</v>
      </c>
      <c r="S59" s="158">
        <f>+'[1]31200'!G59</f>
        <v>0</v>
      </c>
      <c r="U59" s="160">
        <f>+'[1]32200'!E59</f>
        <v>0</v>
      </c>
      <c r="V59" s="200">
        <f>+'[1]32200'!F59</f>
        <v>0</v>
      </c>
      <c r="W59" s="158">
        <f>+'[1]32200'!G59</f>
        <v>0</v>
      </c>
      <c r="Y59" s="160">
        <f>+'[1]32300'!E59</f>
        <v>0</v>
      </c>
      <c r="Z59" s="200">
        <f>+'[1]32300'!F59</f>
        <v>0</v>
      </c>
      <c r="AA59" s="158">
        <f>+'[1]32300'!G59</f>
        <v>0</v>
      </c>
      <c r="AC59" s="160">
        <f>+'[1]32400'!E59</f>
        <v>0</v>
      </c>
      <c r="AD59" s="200">
        <f>+'[1]32400'!F59</f>
        <v>0</v>
      </c>
      <c r="AE59" s="158">
        <f>+'[1]32400'!G59</f>
        <v>0</v>
      </c>
    </row>
    <row r="60" spans="2:31" x14ac:dyDescent="0.25">
      <c r="B60" s="139"/>
      <c r="C60" s="174"/>
      <c r="D60" s="175"/>
      <c r="E60" s="177"/>
      <c r="F60" s="203"/>
      <c r="G60" s="176"/>
      <c r="I60" s="177"/>
      <c r="J60" s="203"/>
      <c r="K60" s="176"/>
      <c r="M60" s="177"/>
      <c r="N60" s="203"/>
      <c r="O60" s="176"/>
      <c r="Q60" s="177"/>
      <c r="R60" s="203"/>
      <c r="S60" s="176"/>
      <c r="U60" s="177"/>
      <c r="V60" s="203"/>
      <c r="W60" s="176"/>
      <c r="Y60" s="177"/>
      <c r="Z60" s="203"/>
      <c r="AA60" s="176"/>
      <c r="AC60" s="177"/>
      <c r="AD60" s="203"/>
      <c r="AE60" s="176"/>
    </row>
    <row r="61" spans="2:31" x14ac:dyDescent="0.25">
      <c r="B61" s="139">
        <v>5000</v>
      </c>
      <c r="C61" s="165" t="s">
        <v>112</v>
      </c>
      <c r="D61" s="166"/>
      <c r="E61" s="180">
        <f>+E27+E31+E41+E45+E51+E58</f>
        <v>625999683.74000013</v>
      </c>
      <c r="F61" s="377">
        <f>+F27+F31+F41+F45+F51+F58</f>
        <v>690282964.80999994</v>
      </c>
      <c r="G61" s="179">
        <f>+G27+G31+G41+G45+G51+G58</f>
        <v>689025639.35000002</v>
      </c>
      <c r="I61" s="180">
        <f>+I27+I31+I41+I45+I51</f>
        <v>625999683.74000013</v>
      </c>
      <c r="J61" s="377">
        <f>+J27+J31+J41+J45+J51</f>
        <v>690282964.80999994</v>
      </c>
      <c r="K61" s="179">
        <f>+K27+K31+K41+K45+K51</f>
        <v>689025639.35000002</v>
      </c>
      <c r="M61" s="180">
        <f>+'[1]31130'!E61</f>
        <v>0</v>
      </c>
      <c r="N61" s="377">
        <f>+'[1]31130'!F61</f>
        <v>0</v>
      </c>
      <c r="O61" s="179">
        <f>+'[1]31130'!G61</f>
        <v>0</v>
      </c>
      <c r="Q61" s="180">
        <f>+'[1]31200'!E61</f>
        <v>0</v>
      </c>
      <c r="R61" s="377">
        <f>+'[1]31200'!F61</f>
        <v>0</v>
      </c>
      <c r="S61" s="179">
        <f>+'[1]31200'!G61</f>
        <v>0</v>
      </c>
      <c r="U61" s="180">
        <f>+'[1]32200'!E61</f>
        <v>0</v>
      </c>
      <c r="V61" s="377">
        <f>+'[1]32200'!F61</f>
        <v>0</v>
      </c>
      <c r="W61" s="179">
        <f>+'[1]32200'!G61</f>
        <v>0</v>
      </c>
      <c r="Y61" s="180">
        <f>+'[1]32300'!E61</f>
        <v>0</v>
      </c>
      <c r="Z61" s="377">
        <f>+'[1]32300'!F61</f>
        <v>0</v>
      </c>
      <c r="AA61" s="179">
        <f>+'[1]32300'!G61</f>
        <v>0</v>
      </c>
      <c r="AC61" s="180">
        <f>+'[1]32400'!E61</f>
        <v>0</v>
      </c>
      <c r="AD61" s="377">
        <f>+'[1]32400'!F61</f>
        <v>0</v>
      </c>
      <c r="AE61" s="179">
        <f>+'[1]32400'!G61</f>
        <v>0</v>
      </c>
    </row>
    <row r="62" spans="2:31" x14ac:dyDescent="0.25">
      <c r="B62" s="139"/>
      <c r="C62" s="174"/>
      <c r="D62" s="166"/>
      <c r="E62" s="177"/>
      <c r="F62" s="203"/>
      <c r="G62" s="176"/>
      <c r="I62" s="177"/>
      <c r="J62" s="203"/>
      <c r="K62" s="176"/>
      <c r="M62" s="177"/>
      <c r="N62" s="203"/>
      <c r="O62" s="176"/>
      <c r="Q62" s="177"/>
      <c r="R62" s="203"/>
      <c r="S62" s="176"/>
      <c r="U62" s="177"/>
      <c r="V62" s="203"/>
      <c r="W62" s="176"/>
      <c r="Y62" s="177"/>
      <c r="Z62" s="203"/>
      <c r="AA62" s="176"/>
      <c r="AC62" s="177"/>
      <c r="AD62" s="203"/>
      <c r="AE62" s="176"/>
    </row>
    <row r="63" spans="2:31" x14ac:dyDescent="0.25">
      <c r="B63" s="139">
        <v>3210</v>
      </c>
      <c r="C63" s="140" t="s">
        <v>113</v>
      </c>
      <c r="D63" s="141"/>
      <c r="E63" s="152">
        <f>+E24-E61</f>
        <v>220821168.17999995</v>
      </c>
      <c r="F63" s="204">
        <f>+F24-F61</f>
        <v>188173879.8900001</v>
      </c>
      <c r="G63" s="149">
        <f>+G24-G61</f>
        <v>255428335.35000002</v>
      </c>
      <c r="I63" s="152">
        <f>+I24-I61</f>
        <v>220821168.17999995</v>
      </c>
      <c r="J63" s="204">
        <f>+J24-J61</f>
        <v>188173879.8900001</v>
      </c>
      <c r="K63" s="149">
        <f>+K24-K61</f>
        <v>255428335.35000002</v>
      </c>
      <c r="M63" s="152">
        <f>+'[1]31130'!E63</f>
        <v>0</v>
      </c>
      <c r="N63" s="204">
        <f>+'[1]31130'!F63</f>
        <v>0</v>
      </c>
      <c r="O63" s="149">
        <f>+'[1]31130'!G63</f>
        <v>0</v>
      </c>
      <c r="Q63" s="152">
        <f>+'[1]31200'!E63</f>
        <v>0</v>
      </c>
      <c r="R63" s="204">
        <f>+'[1]31200'!F63</f>
        <v>0</v>
      </c>
      <c r="S63" s="149">
        <f>+'[1]31200'!G63</f>
        <v>0</v>
      </c>
      <c r="U63" s="152">
        <f>+'[1]32200'!E63</f>
        <v>0</v>
      </c>
      <c r="V63" s="204">
        <f>+'[1]32200'!F63</f>
        <v>0</v>
      </c>
      <c r="W63" s="149">
        <f>+'[1]32200'!G63</f>
        <v>0</v>
      </c>
      <c r="Y63" s="152">
        <f>+'[1]32300'!E63</f>
        <v>0</v>
      </c>
      <c r="Z63" s="204">
        <f>+'[1]32300'!F63</f>
        <v>0</v>
      </c>
      <c r="AA63" s="149">
        <f>+'[1]32300'!G63</f>
        <v>0</v>
      </c>
      <c r="AC63" s="152">
        <f>+'[1]32400'!E63</f>
        <v>0</v>
      </c>
      <c r="AD63" s="204">
        <f>+'[1]32400'!F63</f>
        <v>0</v>
      </c>
      <c r="AE63" s="149">
        <f>+'[1]32400'!G63</f>
        <v>0</v>
      </c>
    </row>
    <row r="64" spans="2:31" x14ac:dyDescent="0.25">
      <c r="B64" s="139"/>
      <c r="C64" s="140"/>
      <c r="D64" s="141"/>
      <c r="E64" s="160"/>
      <c r="F64" s="200"/>
      <c r="G64" s="158"/>
      <c r="I64" s="160"/>
      <c r="J64" s="200"/>
      <c r="K64" s="158"/>
      <c r="M64" s="160"/>
      <c r="N64" s="200"/>
      <c r="O64" s="158"/>
      <c r="Q64" s="160"/>
      <c r="R64" s="200"/>
      <c r="S64" s="158"/>
      <c r="U64" s="160"/>
      <c r="V64" s="200"/>
      <c r="W64" s="158"/>
      <c r="Y64" s="160"/>
      <c r="Z64" s="200"/>
      <c r="AA64" s="158"/>
      <c r="AC64" s="160"/>
      <c r="AD64" s="200"/>
      <c r="AE64" s="158"/>
    </row>
    <row r="65" spans="2:31" x14ac:dyDescent="0.25">
      <c r="B65" s="182"/>
      <c r="C65" s="183"/>
      <c r="D65" s="184"/>
      <c r="E65" s="185"/>
      <c r="F65" s="379"/>
      <c r="G65" s="186"/>
      <c r="I65" s="185"/>
      <c r="J65" s="379"/>
      <c r="K65" s="186"/>
      <c r="M65" s="185"/>
      <c r="N65" s="379"/>
      <c r="O65" s="186"/>
      <c r="Q65" s="185"/>
      <c r="R65" s="379"/>
      <c r="S65" s="186"/>
      <c r="U65" s="185"/>
      <c r="V65" s="379"/>
      <c r="W65" s="186"/>
      <c r="Y65" s="185"/>
      <c r="Z65" s="379"/>
      <c r="AA65" s="186"/>
      <c r="AC65" s="185"/>
      <c r="AD65" s="379"/>
      <c r="AE65" s="186"/>
    </row>
    <row r="67" spans="2:31" ht="14.45" customHeight="1" x14ac:dyDescent="0.25">
      <c r="B67" s="454" t="str">
        <f>+B1</f>
        <v>Sector Paramunicipal</v>
      </c>
      <c r="C67" s="455"/>
      <c r="D67" s="455"/>
      <c r="E67" s="455"/>
      <c r="F67" s="455"/>
      <c r="G67" s="456"/>
      <c r="I67" s="457" t="str">
        <f>+I1</f>
        <v>3.1.1.2.0 MUNICIPIO DE SALAMANCA GUANAJUATO</v>
      </c>
      <c r="J67" s="458"/>
      <c r="K67" s="459"/>
      <c r="M67" s="445" t="str">
        <f>+M1</f>
        <v>3.1.1.3.0 Instituciones Públicas de Seguridad Social</v>
      </c>
      <c r="N67" s="446"/>
      <c r="O67" s="447"/>
      <c r="Q67" s="445" t="str">
        <f>+Q1</f>
        <v>3.1.2.0.0  Entidades Paramunicipales Empresariales No Financieras Con Participacion Estatal Mayoritaria</v>
      </c>
      <c r="R67" s="446"/>
      <c r="S67" s="447"/>
      <c r="U67" s="445" t="str">
        <f>+U1</f>
        <v>3.2.2.0.0 Entidades Paramunicipales Empresariales Financieras Monetarias Con Participacion Estatal Mayoritaria</v>
      </c>
      <c r="V67" s="446"/>
      <c r="W67" s="447"/>
      <c r="Y67" s="445" t="str">
        <f>+Y1</f>
        <v>3.2.3.0.0 Entidades Paraestatales Empresariales Financieras No Monetarias Con Participacion Estatal Mayoritaria</v>
      </c>
      <c r="Z67" s="446"/>
      <c r="AA67" s="447"/>
      <c r="AC67" s="445" t="str">
        <f>+AC1</f>
        <v>3.2.4.0.0 Fideicomisos Financieros Publicos Con Participacion Estatal Mayoritaria Participacion Estatal Mayoritaria</v>
      </c>
      <c r="AD67" s="446"/>
      <c r="AE67" s="447"/>
    </row>
    <row r="68" spans="2:31" x14ac:dyDescent="0.25">
      <c r="B68" s="400" t="s">
        <v>176</v>
      </c>
      <c r="C68" s="401"/>
      <c r="D68" s="401"/>
      <c r="E68" s="401"/>
      <c r="F68" s="401"/>
      <c r="G68" s="402"/>
      <c r="I68" s="460"/>
      <c r="J68" s="461"/>
      <c r="K68" s="462"/>
      <c r="M68" s="448"/>
      <c r="N68" s="449"/>
      <c r="O68" s="450"/>
      <c r="Q68" s="448"/>
      <c r="R68" s="449"/>
      <c r="S68" s="450"/>
      <c r="U68" s="448"/>
      <c r="V68" s="449"/>
      <c r="W68" s="450"/>
      <c r="Y68" s="448"/>
      <c r="Z68" s="449"/>
      <c r="AA68" s="450"/>
      <c r="AC68" s="448"/>
      <c r="AD68" s="449"/>
      <c r="AE68" s="450"/>
    </row>
    <row r="69" spans="2:31" x14ac:dyDescent="0.25">
      <c r="B69" s="403" t="s">
        <v>178</v>
      </c>
      <c r="C69" s="401"/>
      <c r="D69" s="401"/>
      <c r="E69" s="401"/>
      <c r="F69" s="401"/>
      <c r="G69" s="404"/>
      <c r="I69" s="463"/>
      <c r="J69" s="464"/>
      <c r="K69" s="465"/>
      <c r="M69" s="451"/>
      <c r="N69" s="452"/>
      <c r="O69" s="453"/>
      <c r="Q69" s="451"/>
      <c r="R69" s="452"/>
      <c r="S69" s="453"/>
      <c r="U69" s="451"/>
      <c r="V69" s="452"/>
      <c r="W69" s="453"/>
      <c r="Y69" s="451"/>
      <c r="Z69" s="452"/>
      <c r="AA69" s="453"/>
      <c r="AC69" s="451"/>
      <c r="AD69" s="452"/>
      <c r="AE69" s="453"/>
    </row>
    <row r="70" spans="2:31" x14ac:dyDescent="0.25">
      <c r="B70" s="133"/>
      <c r="C70" s="134"/>
      <c r="D70" s="135"/>
      <c r="E70" s="136">
        <v>2020</v>
      </c>
      <c r="F70" s="137">
        <v>2019</v>
      </c>
      <c r="G70" s="137">
        <v>2018</v>
      </c>
      <c r="I70" s="136">
        <v>2020</v>
      </c>
      <c r="J70" s="188">
        <v>2019</v>
      </c>
      <c r="K70" s="137">
        <v>2018</v>
      </c>
      <c r="M70" s="136">
        <v>2020</v>
      </c>
      <c r="N70" s="188">
        <v>2019</v>
      </c>
      <c r="O70" s="137">
        <v>2018</v>
      </c>
      <c r="Q70" s="136">
        <v>2020</v>
      </c>
      <c r="R70" s="188">
        <v>2019</v>
      </c>
      <c r="S70" s="137">
        <v>2018</v>
      </c>
      <c r="U70" s="136">
        <v>2020</v>
      </c>
      <c r="V70" s="188">
        <v>2019</v>
      </c>
      <c r="W70" s="137">
        <v>2018</v>
      </c>
      <c r="Y70" s="136">
        <v>2020</v>
      </c>
      <c r="Z70" s="188">
        <v>2019</v>
      </c>
      <c r="AA70" s="137">
        <v>2018</v>
      </c>
      <c r="AC70" s="136">
        <v>2020</v>
      </c>
      <c r="AD70" s="188">
        <v>2019</v>
      </c>
      <c r="AE70" s="137">
        <v>2018</v>
      </c>
    </row>
    <row r="71" spans="2:31" x14ac:dyDescent="0.25">
      <c r="B71" s="139"/>
      <c r="C71" s="145" t="s">
        <v>1</v>
      </c>
      <c r="D71" s="189"/>
      <c r="E71" s="190"/>
      <c r="F71" s="191"/>
      <c r="G71" s="192"/>
      <c r="I71" s="190"/>
      <c r="J71" s="356"/>
      <c r="K71" s="192"/>
      <c r="M71" s="190"/>
      <c r="N71" s="356"/>
      <c r="O71" s="192"/>
      <c r="Q71" s="190"/>
      <c r="R71" s="356"/>
      <c r="S71" s="192"/>
      <c r="U71" s="190"/>
      <c r="V71" s="356"/>
      <c r="W71" s="192"/>
      <c r="Y71" s="190"/>
      <c r="Z71" s="356"/>
      <c r="AA71" s="192"/>
      <c r="AC71" s="190"/>
      <c r="AD71" s="356"/>
      <c r="AE71" s="192"/>
    </row>
    <row r="72" spans="2:31" x14ac:dyDescent="0.25">
      <c r="B72" s="139"/>
      <c r="C72" s="193"/>
      <c r="D72" s="194"/>
      <c r="E72" s="195"/>
      <c r="F72" s="196"/>
      <c r="G72" s="192"/>
      <c r="I72" s="195"/>
      <c r="J72" s="202"/>
      <c r="K72" s="192"/>
      <c r="M72" s="195"/>
      <c r="N72" s="202"/>
      <c r="O72" s="192"/>
      <c r="Q72" s="195"/>
      <c r="R72" s="202"/>
      <c r="S72" s="192"/>
      <c r="U72" s="195"/>
      <c r="V72" s="202"/>
      <c r="W72" s="192"/>
      <c r="Y72" s="195"/>
      <c r="Z72" s="202"/>
      <c r="AA72" s="192"/>
      <c r="AC72" s="195"/>
      <c r="AD72" s="202"/>
      <c r="AE72" s="192"/>
    </row>
    <row r="73" spans="2:31" x14ac:dyDescent="0.25">
      <c r="B73" s="139"/>
      <c r="C73" s="145" t="s">
        <v>3</v>
      </c>
      <c r="D73" s="198"/>
      <c r="E73" s="195"/>
      <c r="F73" s="196"/>
      <c r="G73" s="192"/>
      <c r="I73" s="195"/>
      <c r="J73" s="202"/>
      <c r="K73" s="192"/>
      <c r="M73" s="195"/>
      <c r="N73" s="202"/>
      <c r="O73" s="192"/>
      <c r="Q73" s="195"/>
      <c r="R73" s="202"/>
      <c r="S73" s="192"/>
      <c r="U73" s="195"/>
      <c r="V73" s="202"/>
      <c r="W73" s="192"/>
      <c r="Y73" s="195"/>
      <c r="Z73" s="202"/>
      <c r="AA73" s="192"/>
      <c r="AC73" s="195"/>
      <c r="AD73" s="202"/>
      <c r="AE73" s="192"/>
    </row>
    <row r="74" spans="2:31" x14ac:dyDescent="0.25">
      <c r="B74" s="139">
        <v>1110</v>
      </c>
      <c r="C74" s="193"/>
      <c r="D74" s="199" t="s">
        <v>5</v>
      </c>
      <c r="E74" s="160">
        <f t="shared" ref="E74:G80" si="10">+I74+M74+Q74+U74+Y74+AC74</f>
        <v>243306961.97</v>
      </c>
      <c r="F74" s="158">
        <f t="shared" si="10"/>
        <v>166718862.69999999</v>
      </c>
      <c r="G74" s="200">
        <f t="shared" si="10"/>
        <v>119924811.62</v>
      </c>
      <c r="I74" s="160">
        <f>+[4]ESF!B5</f>
        <v>243306961.97</v>
      </c>
      <c r="J74" s="200">
        <f>+[5]ESF!B5</f>
        <v>166718862.69999999</v>
      </c>
      <c r="K74" s="200">
        <f>+[5]ESF!C5</f>
        <v>119924811.62</v>
      </c>
      <c r="M74" s="160">
        <f>+'[1]31130'!E74</f>
        <v>0</v>
      </c>
      <c r="N74" s="200">
        <f>+'[1]31130'!F74</f>
        <v>0</v>
      </c>
      <c r="O74" s="200">
        <f>+'[1]31130'!G74</f>
        <v>0</v>
      </c>
      <c r="Q74" s="160">
        <f>+'[1]31200'!E74</f>
        <v>0</v>
      </c>
      <c r="R74" s="200">
        <f>+'[1]31200'!F74</f>
        <v>0</v>
      </c>
      <c r="S74" s="200">
        <f>+'[1]31200'!G74</f>
        <v>0</v>
      </c>
      <c r="U74" s="160">
        <f>+'[1]32200'!E74</f>
        <v>0</v>
      </c>
      <c r="V74" s="200">
        <f>+'[1]32200'!F74</f>
        <v>0</v>
      </c>
      <c r="W74" s="200">
        <f>+'[1]32200'!G74</f>
        <v>0</v>
      </c>
      <c r="Y74" s="160">
        <f>+'[1]32300'!E74</f>
        <v>0</v>
      </c>
      <c r="Z74" s="200">
        <f>+'[1]32300'!F74</f>
        <v>0</v>
      </c>
      <c r="AA74" s="200">
        <f>+'[1]32300'!G74</f>
        <v>0</v>
      </c>
      <c r="AC74" s="160">
        <f>+'[1]32400'!E74</f>
        <v>0</v>
      </c>
      <c r="AD74" s="200">
        <f>+'[1]32400'!F74</f>
        <v>0</v>
      </c>
      <c r="AE74" s="200">
        <f>+'[1]32400'!G74</f>
        <v>0</v>
      </c>
    </row>
    <row r="75" spans="2:31" x14ac:dyDescent="0.25">
      <c r="B75" s="139">
        <v>1120</v>
      </c>
      <c r="C75" s="193"/>
      <c r="D75" s="199" t="s">
        <v>7</v>
      </c>
      <c r="E75" s="160">
        <f t="shared" si="10"/>
        <v>17982176.210000001</v>
      </c>
      <c r="F75" s="158">
        <f t="shared" si="10"/>
        <v>14386092.779999999</v>
      </c>
      <c r="G75" s="200">
        <f t="shared" si="10"/>
        <v>15606049.369999999</v>
      </c>
      <c r="I75" s="160">
        <f>+[4]ESF!B6</f>
        <v>17982176.210000001</v>
      </c>
      <c r="J75" s="200">
        <f>+[5]ESF!B6</f>
        <v>14386092.779999999</v>
      </c>
      <c r="K75" s="200">
        <f>+[5]ESF!C6</f>
        <v>15606049.369999999</v>
      </c>
      <c r="M75" s="160">
        <f>+'[1]31130'!E75</f>
        <v>0</v>
      </c>
      <c r="N75" s="200">
        <f>+'[1]31130'!F75</f>
        <v>0</v>
      </c>
      <c r="O75" s="200">
        <f>+'[1]31130'!G75</f>
        <v>0</v>
      </c>
      <c r="Q75" s="160">
        <f>+'[1]31200'!E75</f>
        <v>0</v>
      </c>
      <c r="R75" s="200">
        <f>+'[1]31200'!F75</f>
        <v>0</v>
      </c>
      <c r="S75" s="200">
        <f>+'[1]31200'!G75</f>
        <v>0</v>
      </c>
      <c r="U75" s="160">
        <f>+'[1]32200'!E75</f>
        <v>0</v>
      </c>
      <c r="V75" s="200">
        <f>+'[1]32200'!F75</f>
        <v>0</v>
      </c>
      <c r="W75" s="200">
        <f>+'[1]32200'!G75</f>
        <v>0</v>
      </c>
      <c r="Y75" s="160">
        <f>+'[1]32300'!E75</f>
        <v>0</v>
      </c>
      <c r="Z75" s="200">
        <f>+'[1]32300'!F75</f>
        <v>0</v>
      </c>
      <c r="AA75" s="200">
        <f>+'[1]32300'!G75</f>
        <v>0</v>
      </c>
      <c r="AC75" s="160">
        <f>+'[1]32400'!E75</f>
        <v>0</v>
      </c>
      <c r="AD75" s="200">
        <f>+'[1]32400'!F75</f>
        <v>0</v>
      </c>
      <c r="AE75" s="200">
        <f>+'[1]32400'!G75</f>
        <v>0</v>
      </c>
    </row>
    <row r="76" spans="2:31" x14ac:dyDescent="0.25">
      <c r="B76" s="139">
        <v>1130</v>
      </c>
      <c r="C76" s="193"/>
      <c r="D76" s="199" t="s">
        <v>9</v>
      </c>
      <c r="E76" s="160">
        <f t="shared" si="10"/>
        <v>18492886.25</v>
      </c>
      <c r="F76" s="158">
        <f t="shared" si="10"/>
        <v>21303303.899999999</v>
      </c>
      <c r="G76" s="200">
        <f t="shared" si="10"/>
        <v>45266963.869999997</v>
      </c>
      <c r="I76" s="160">
        <f>+[4]ESF!B7</f>
        <v>18492886.25</v>
      </c>
      <c r="J76" s="200">
        <f>+[5]ESF!B7</f>
        <v>21303303.899999999</v>
      </c>
      <c r="K76" s="200">
        <f>+[5]ESF!C7</f>
        <v>45266963.869999997</v>
      </c>
      <c r="M76" s="160">
        <f>+'[1]31130'!E76</f>
        <v>0</v>
      </c>
      <c r="N76" s="200">
        <f>+'[1]31130'!F76</f>
        <v>0</v>
      </c>
      <c r="O76" s="200">
        <f>+'[1]31130'!G76</f>
        <v>0</v>
      </c>
      <c r="Q76" s="160">
        <f>+'[1]31200'!E76</f>
        <v>0</v>
      </c>
      <c r="R76" s="200">
        <f>+'[1]31200'!F76</f>
        <v>0</v>
      </c>
      <c r="S76" s="200">
        <f>+'[1]31200'!G76</f>
        <v>0</v>
      </c>
      <c r="U76" s="160">
        <f>+'[1]32200'!E76</f>
        <v>0</v>
      </c>
      <c r="V76" s="200">
        <f>+'[1]32200'!F76</f>
        <v>0</v>
      </c>
      <c r="W76" s="200">
        <f>+'[1]32200'!G76</f>
        <v>0</v>
      </c>
      <c r="Y76" s="160">
        <f>+'[1]32300'!E76</f>
        <v>0</v>
      </c>
      <c r="Z76" s="200">
        <f>+'[1]32300'!F76</f>
        <v>0</v>
      </c>
      <c r="AA76" s="200">
        <f>+'[1]32300'!G76</f>
        <v>0</v>
      </c>
      <c r="AC76" s="160">
        <f>+'[1]32400'!E76</f>
        <v>0</v>
      </c>
      <c r="AD76" s="200">
        <f>+'[1]32400'!F76</f>
        <v>0</v>
      </c>
      <c r="AE76" s="200">
        <f>+'[1]32400'!G76</f>
        <v>0</v>
      </c>
    </row>
    <row r="77" spans="2:31" x14ac:dyDescent="0.25">
      <c r="B77" s="139">
        <v>1140</v>
      </c>
      <c r="C77" s="193"/>
      <c r="D77" s="199" t="s">
        <v>11</v>
      </c>
      <c r="E77" s="160">
        <f t="shared" si="10"/>
        <v>0</v>
      </c>
      <c r="F77" s="158">
        <f t="shared" si="10"/>
        <v>0</v>
      </c>
      <c r="G77" s="200">
        <f t="shared" si="10"/>
        <v>0</v>
      </c>
      <c r="I77" s="160">
        <f>+[4]ESF!B8</f>
        <v>0</v>
      </c>
      <c r="J77" s="200">
        <f>+[5]ESF!B8</f>
        <v>0</v>
      </c>
      <c r="K77" s="200">
        <f>+[5]ESF!C8</f>
        <v>0</v>
      </c>
      <c r="M77" s="160">
        <f>+'[1]31130'!E77</f>
        <v>0</v>
      </c>
      <c r="N77" s="200">
        <f>+'[1]31130'!F77</f>
        <v>0</v>
      </c>
      <c r="O77" s="200">
        <f>+'[1]31130'!G77</f>
        <v>0</v>
      </c>
      <c r="Q77" s="160">
        <f>+'[1]31200'!E77</f>
        <v>0</v>
      </c>
      <c r="R77" s="200">
        <f>+'[1]31200'!F77</f>
        <v>0</v>
      </c>
      <c r="S77" s="200">
        <f>+'[1]31200'!G77</f>
        <v>0</v>
      </c>
      <c r="U77" s="160">
        <f>+'[1]32200'!E77</f>
        <v>0</v>
      </c>
      <c r="V77" s="200">
        <f>+'[1]32200'!F77</f>
        <v>0</v>
      </c>
      <c r="W77" s="200">
        <f>+'[1]32200'!G77</f>
        <v>0</v>
      </c>
      <c r="Y77" s="160">
        <f>+'[1]32300'!E77</f>
        <v>0</v>
      </c>
      <c r="Z77" s="200">
        <f>+'[1]32300'!F77</f>
        <v>0</v>
      </c>
      <c r="AA77" s="200">
        <f>+'[1]32300'!G77</f>
        <v>0</v>
      </c>
      <c r="AC77" s="160">
        <f>+'[1]32400'!E77</f>
        <v>0</v>
      </c>
      <c r="AD77" s="200">
        <f>+'[1]32400'!F77</f>
        <v>0</v>
      </c>
      <c r="AE77" s="200">
        <f>+'[1]32400'!G77</f>
        <v>0</v>
      </c>
    </row>
    <row r="78" spans="2:31" x14ac:dyDescent="0.25">
      <c r="B78" s="139">
        <v>1150</v>
      </c>
      <c r="C78" s="193"/>
      <c r="D78" s="199" t="s">
        <v>13</v>
      </c>
      <c r="E78" s="160">
        <f t="shared" si="10"/>
        <v>0</v>
      </c>
      <c r="F78" s="158">
        <f t="shared" si="10"/>
        <v>0</v>
      </c>
      <c r="G78" s="200">
        <f t="shared" si="10"/>
        <v>0</v>
      </c>
      <c r="I78" s="160">
        <f>+[4]ESF!B9</f>
        <v>0</v>
      </c>
      <c r="J78" s="200">
        <f>+[5]ESF!B9</f>
        <v>0</v>
      </c>
      <c r="K78" s="200">
        <f>+[5]ESF!C9</f>
        <v>0</v>
      </c>
      <c r="M78" s="160">
        <f>+'[1]31130'!E78</f>
        <v>0</v>
      </c>
      <c r="N78" s="200">
        <f>+'[1]31130'!F78</f>
        <v>0</v>
      </c>
      <c r="O78" s="200">
        <f>+'[1]31130'!G78</f>
        <v>0</v>
      </c>
      <c r="Q78" s="160">
        <f>+'[1]31200'!E78</f>
        <v>0</v>
      </c>
      <c r="R78" s="200">
        <f>+'[1]31200'!F78</f>
        <v>0</v>
      </c>
      <c r="S78" s="200">
        <f>+'[1]31200'!G78</f>
        <v>0</v>
      </c>
      <c r="U78" s="160">
        <f>+'[1]32200'!E78</f>
        <v>0</v>
      </c>
      <c r="V78" s="200">
        <f>+'[1]32200'!F78</f>
        <v>0</v>
      </c>
      <c r="W78" s="200">
        <f>+'[1]32200'!G78</f>
        <v>0</v>
      </c>
      <c r="Y78" s="160">
        <f>+'[1]32300'!E78</f>
        <v>0</v>
      </c>
      <c r="Z78" s="200">
        <f>+'[1]32300'!F78</f>
        <v>0</v>
      </c>
      <c r="AA78" s="200">
        <f>+'[1]32300'!G78</f>
        <v>0</v>
      </c>
      <c r="AC78" s="160">
        <f>+'[1]32400'!E78</f>
        <v>0</v>
      </c>
      <c r="AD78" s="200">
        <f>+'[1]32400'!F78</f>
        <v>0</v>
      </c>
      <c r="AE78" s="200">
        <f>+'[1]32400'!G78</f>
        <v>0</v>
      </c>
    </row>
    <row r="79" spans="2:31" x14ac:dyDescent="0.25">
      <c r="B79" s="139">
        <v>1160</v>
      </c>
      <c r="C79" s="193"/>
      <c r="D79" s="199" t="s">
        <v>15</v>
      </c>
      <c r="E79" s="160">
        <f t="shared" si="10"/>
        <v>0</v>
      </c>
      <c r="F79" s="158">
        <f t="shared" si="10"/>
        <v>0</v>
      </c>
      <c r="G79" s="200">
        <f t="shared" si="10"/>
        <v>0</v>
      </c>
      <c r="I79" s="160">
        <f>+[4]ESF!B10</f>
        <v>0</v>
      </c>
      <c r="J79" s="200">
        <f>+[5]ESF!B10</f>
        <v>0</v>
      </c>
      <c r="K79" s="200">
        <f>+[5]ESF!C10</f>
        <v>0</v>
      </c>
      <c r="M79" s="160">
        <f>+'[1]31130'!E79</f>
        <v>0</v>
      </c>
      <c r="N79" s="200">
        <f>+'[1]31130'!F79</f>
        <v>0</v>
      </c>
      <c r="O79" s="200">
        <f>+'[1]31130'!G79</f>
        <v>0</v>
      </c>
      <c r="Q79" s="160">
        <f>+'[1]31200'!E79</f>
        <v>0</v>
      </c>
      <c r="R79" s="200">
        <f>+'[1]31200'!F79</f>
        <v>0</v>
      </c>
      <c r="S79" s="200">
        <f>+'[1]31200'!G79</f>
        <v>0</v>
      </c>
      <c r="U79" s="160">
        <f>+'[1]32200'!E79</f>
        <v>0</v>
      </c>
      <c r="V79" s="200">
        <f>+'[1]32200'!F79</f>
        <v>0</v>
      </c>
      <c r="W79" s="200">
        <f>+'[1]32200'!G79</f>
        <v>0</v>
      </c>
      <c r="Y79" s="160">
        <f>+'[1]32300'!E79</f>
        <v>0</v>
      </c>
      <c r="Z79" s="200">
        <f>+'[1]32300'!F79</f>
        <v>0</v>
      </c>
      <c r="AA79" s="200">
        <f>+'[1]32300'!G79</f>
        <v>0</v>
      </c>
      <c r="AC79" s="160">
        <f>+'[1]32400'!E79</f>
        <v>0</v>
      </c>
      <c r="AD79" s="200">
        <f>+'[1]32400'!F79</f>
        <v>0</v>
      </c>
      <c r="AE79" s="200">
        <f>+'[1]32400'!G79</f>
        <v>0</v>
      </c>
    </row>
    <row r="80" spans="2:31" x14ac:dyDescent="0.25">
      <c r="B80" s="139">
        <v>1190</v>
      </c>
      <c r="C80" s="193"/>
      <c r="D80" s="199" t="s">
        <v>17</v>
      </c>
      <c r="E80" s="160">
        <f t="shared" si="10"/>
        <v>-16980</v>
      </c>
      <c r="F80" s="158">
        <f t="shared" si="10"/>
        <v>-16980</v>
      </c>
      <c r="G80" s="200">
        <f t="shared" si="10"/>
        <v>34130</v>
      </c>
      <c r="I80" s="160">
        <f>+[4]ESF!B11</f>
        <v>-16980</v>
      </c>
      <c r="J80" s="200">
        <f>+[5]ESF!B11</f>
        <v>-16980</v>
      </c>
      <c r="K80" s="200">
        <f>+[5]ESF!C11</f>
        <v>34130</v>
      </c>
      <c r="M80" s="160">
        <f>+'[1]31130'!E80</f>
        <v>0</v>
      </c>
      <c r="N80" s="200">
        <f>+'[1]31130'!F80</f>
        <v>0</v>
      </c>
      <c r="O80" s="200">
        <f>+'[1]31130'!G80</f>
        <v>0</v>
      </c>
      <c r="Q80" s="160">
        <f>+'[1]31200'!E80</f>
        <v>0</v>
      </c>
      <c r="R80" s="200">
        <f>+'[1]31200'!F80</f>
        <v>0</v>
      </c>
      <c r="S80" s="200">
        <f>+'[1]31200'!G80</f>
        <v>0</v>
      </c>
      <c r="U80" s="160">
        <f>+'[1]32200'!E80</f>
        <v>0</v>
      </c>
      <c r="V80" s="200">
        <f>+'[1]32200'!F80</f>
        <v>0</v>
      </c>
      <c r="W80" s="200">
        <f>+'[1]32200'!G80</f>
        <v>0</v>
      </c>
      <c r="Y80" s="160">
        <f>+'[1]32300'!E80</f>
        <v>0</v>
      </c>
      <c r="Z80" s="200">
        <f>+'[1]32300'!F80</f>
        <v>0</v>
      </c>
      <c r="AA80" s="200">
        <f>+'[1]32300'!G80</f>
        <v>0</v>
      </c>
      <c r="AC80" s="160">
        <f>+'[1]32400'!E80</f>
        <v>0</v>
      </c>
      <c r="AD80" s="200">
        <f>+'[1]32400'!F80</f>
        <v>0</v>
      </c>
      <c r="AE80" s="200">
        <f>+'[1]32400'!G80</f>
        <v>0</v>
      </c>
    </row>
    <row r="81" spans="2:31" x14ac:dyDescent="0.25">
      <c r="B81" s="139"/>
      <c r="C81" s="193"/>
      <c r="D81" s="199"/>
      <c r="E81" s="160"/>
      <c r="F81" s="158"/>
      <c r="G81" s="200"/>
      <c r="I81" s="160"/>
      <c r="J81" s="200"/>
      <c r="K81" s="200"/>
      <c r="M81" s="160"/>
      <c r="N81" s="200"/>
      <c r="O81" s="200"/>
      <c r="Q81" s="160"/>
      <c r="R81" s="200"/>
      <c r="S81" s="200"/>
      <c r="U81" s="160"/>
      <c r="V81" s="200"/>
      <c r="W81" s="200"/>
      <c r="Y81" s="160"/>
      <c r="Z81" s="200"/>
      <c r="AA81" s="200"/>
      <c r="AC81" s="160"/>
      <c r="AD81" s="200"/>
      <c r="AE81" s="200"/>
    </row>
    <row r="82" spans="2:31" x14ac:dyDescent="0.25">
      <c r="B82" s="139">
        <v>1100</v>
      </c>
      <c r="C82" s="193"/>
      <c r="D82" s="201" t="s">
        <v>20</v>
      </c>
      <c r="E82" s="177">
        <f>SUM(E74:E80)</f>
        <v>279765044.43000001</v>
      </c>
      <c r="F82" s="176">
        <f>SUM(F74:F80)</f>
        <v>202391279.38</v>
      </c>
      <c r="G82" s="203">
        <f>SUM(G74:G80)</f>
        <v>180831954.86000001</v>
      </c>
      <c r="I82" s="177">
        <f>+[4]ESF!$B$13</f>
        <v>279765044.43000001</v>
      </c>
      <c r="J82" s="203">
        <f>+[5]ESF!$B$13</f>
        <v>202391279.38</v>
      </c>
      <c r="K82" s="203">
        <f>+[5]ESF!$C$13</f>
        <v>180831954.86000001</v>
      </c>
      <c r="M82" s="177">
        <f>+'[1]31130'!E82</f>
        <v>0</v>
      </c>
      <c r="N82" s="203">
        <f>+'[1]31130'!F82</f>
        <v>0</v>
      </c>
      <c r="O82" s="203">
        <f>+'[1]31130'!G82</f>
        <v>0</v>
      </c>
      <c r="Q82" s="177">
        <f>+'[1]31200'!E82</f>
        <v>0</v>
      </c>
      <c r="R82" s="203">
        <f>+'[1]31200'!F82</f>
        <v>0</v>
      </c>
      <c r="S82" s="203">
        <f>+'[1]31200'!G82</f>
        <v>0</v>
      </c>
      <c r="U82" s="177">
        <f>+'[1]32200'!E82</f>
        <v>0</v>
      </c>
      <c r="V82" s="203">
        <f>+'[1]32200'!F82</f>
        <v>0</v>
      </c>
      <c r="W82" s="203">
        <f>+'[1]32200'!G82</f>
        <v>0</v>
      </c>
      <c r="Y82" s="177">
        <f>+'[1]32300'!E82</f>
        <v>0</v>
      </c>
      <c r="Z82" s="203">
        <f>+'[1]32300'!F82</f>
        <v>0</v>
      </c>
      <c r="AA82" s="203">
        <f>+'[1]32300'!G82</f>
        <v>0</v>
      </c>
      <c r="AC82" s="177">
        <f>+'[1]32400'!E82</f>
        <v>0</v>
      </c>
      <c r="AD82" s="203">
        <f>+'[1]32400'!F82</f>
        <v>0</v>
      </c>
      <c r="AE82" s="203">
        <f>+'[1]32400'!G82</f>
        <v>0</v>
      </c>
    </row>
    <row r="83" spans="2:31" x14ac:dyDescent="0.25">
      <c r="B83" s="139"/>
      <c r="C83" s="193"/>
      <c r="D83" s="194"/>
      <c r="E83" s="195"/>
      <c r="F83" s="196"/>
      <c r="G83" s="202"/>
      <c r="I83" s="195"/>
      <c r="J83" s="202"/>
      <c r="K83" s="202"/>
      <c r="M83" s="195"/>
      <c r="N83" s="202"/>
      <c r="O83" s="202"/>
      <c r="Q83" s="195"/>
      <c r="R83" s="202"/>
      <c r="S83" s="202"/>
      <c r="U83" s="195"/>
      <c r="V83" s="202"/>
      <c r="W83" s="202"/>
      <c r="Y83" s="195"/>
      <c r="Z83" s="202"/>
      <c r="AA83" s="202"/>
      <c r="AC83" s="195"/>
      <c r="AD83" s="202"/>
      <c r="AE83" s="202"/>
    </row>
    <row r="84" spans="2:31" x14ac:dyDescent="0.25">
      <c r="B84" s="139"/>
      <c r="C84" s="145" t="s">
        <v>22</v>
      </c>
      <c r="D84" s="198"/>
      <c r="E84" s="195"/>
      <c r="F84" s="196"/>
      <c r="G84" s="202"/>
      <c r="I84" s="195"/>
      <c r="J84" s="202"/>
      <c r="K84" s="202"/>
      <c r="M84" s="195"/>
      <c r="N84" s="202"/>
      <c r="O84" s="202"/>
      <c r="Q84" s="195"/>
      <c r="R84" s="202"/>
      <c r="S84" s="202"/>
      <c r="U84" s="195"/>
      <c r="V84" s="202"/>
      <c r="W84" s="202"/>
      <c r="Y84" s="195"/>
      <c r="Z84" s="202"/>
      <c r="AA84" s="202"/>
      <c r="AC84" s="195"/>
      <c r="AD84" s="202"/>
      <c r="AE84" s="202"/>
    </row>
    <row r="85" spans="2:31" x14ac:dyDescent="0.25">
      <c r="B85" s="139">
        <v>1210</v>
      </c>
      <c r="C85" s="193"/>
      <c r="D85" s="199" t="s">
        <v>23</v>
      </c>
      <c r="E85" s="160">
        <f t="shared" ref="E85:G93" si="11">+I85+M85+Q85+U85+Y85+AC85</f>
        <v>3357597.9</v>
      </c>
      <c r="F85" s="158">
        <f t="shared" si="11"/>
        <v>3253460.37</v>
      </c>
      <c r="G85" s="200">
        <f t="shared" si="11"/>
        <v>3152188.83</v>
      </c>
      <c r="I85" s="160">
        <f>+[4]ESF!B16</f>
        <v>3357597.9</v>
      </c>
      <c r="J85" s="200">
        <f>+[5]ESF!B16</f>
        <v>3253460.37</v>
      </c>
      <c r="K85" s="200">
        <f>+[5]ESF!C16</f>
        <v>3152188.83</v>
      </c>
      <c r="M85" s="160">
        <f>+'[1]31130'!E85</f>
        <v>0</v>
      </c>
      <c r="N85" s="200">
        <f>+'[1]31130'!F85</f>
        <v>0</v>
      </c>
      <c r="O85" s="200">
        <f>+'[1]31130'!G85</f>
        <v>0</v>
      </c>
      <c r="Q85" s="160">
        <f>+'[1]31200'!E85</f>
        <v>0</v>
      </c>
      <c r="R85" s="200">
        <f>+'[1]31200'!F85</f>
        <v>0</v>
      </c>
      <c r="S85" s="200">
        <f>+'[1]31200'!G85</f>
        <v>0</v>
      </c>
      <c r="U85" s="160">
        <f>+'[1]32200'!E85</f>
        <v>0</v>
      </c>
      <c r="V85" s="200">
        <f>+'[1]32200'!F85</f>
        <v>0</v>
      </c>
      <c r="W85" s="200">
        <f>+'[1]32200'!G85</f>
        <v>0</v>
      </c>
      <c r="Y85" s="160">
        <f>+'[1]32300'!E85</f>
        <v>0</v>
      </c>
      <c r="Z85" s="200">
        <f>+'[1]32300'!F85</f>
        <v>0</v>
      </c>
      <c r="AA85" s="200">
        <f>+'[1]32300'!G85</f>
        <v>0</v>
      </c>
      <c r="AC85" s="160">
        <f>+'[1]32400'!E85</f>
        <v>0</v>
      </c>
      <c r="AD85" s="200">
        <f>+'[1]32400'!F85</f>
        <v>0</v>
      </c>
      <c r="AE85" s="200">
        <f>+'[1]32400'!G85</f>
        <v>0</v>
      </c>
    </row>
    <row r="86" spans="2:31" x14ac:dyDescent="0.25">
      <c r="B86" s="139">
        <v>1220</v>
      </c>
      <c r="C86" s="193"/>
      <c r="D86" s="199" t="s">
        <v>25</v>
      </c>
      <c r="E86" s="160">
        <f t="shared" si="11"/>
        <v>0</v>
      </c>
      <c r="F86" s="158">
        <f t="shared" si="11"/>
        <v>0</v>
      </c>
      <c r="G86" s="200">
        <f t="shared" si="11"/>
        <v>0</v>
      </c>
      <c r="I86" s="160">
        <f>+[4]ESF!B17</f>
        <v>0</v>
      </c>
      <c r="J86" s="200">
        <f>+[5]ESF!B17</f>
        <v>0</v>
      </c>
      <c r="K86" s="200">
        <f>+[5]ESF!C17</f>
        <v>0</v>
      </c>
      <c r="M86" s="160">
        <f>+'[1]31130'!E86</f>
        <v>0</v>
      </c>
      <c r="N86" s="200">
        <f>+'[1]31130'!F86</f>
        <v>0</v>
      </c>
      <c r="O86" s="200">
        <f>+'[1]31130'!G86</f>
        <v>0</v>
      </c>
      <c r="Q86" s="160">
        <f>+'[1]31200'!E86</f>
        <v>0</v>
      </c>
      <c r="R86" s="200">
        <f>+'[1]31200'!F86</f>
        <v>0</v>
      </c>
      <c r="S86" s="200">
        <f>+'[1]31200'!G86</f>
        <v>0</v>
      </c>
      <c r="U86" s="160">
        <f>+'[1]32200'!E86</f>
        <v>0</v>
      </c>
      <c r="V86" s="200">
        <f>+'[1]32200'!F86</f>
        <v>0</v>
      </c>
      <c r="W86" s="200">
        <f>+'[1]32200'!G86</f>
        <v>0</v>
      </c>
      <c r="Y86" s="160">
        <f>+'[1]32300'!E86</f>
        <v>0</v>
      </c>
      <c r="Z86" s="200">
        <f>+'[1]32300'!F86</f>
        <v>0</v>
      </c>
      <c r="AA86" s="200">
        <f>+'[1]32300'!G86</f>
        <v>0</v>
      </c>
      <c r="AC86" s="160">
        <f>+'[1]32400'!E86</f>
        <v>0</v>
      </c>
      <c r="AD86" s="200">
        <f>+'[1]32400'!F86</f>
        <v>0</v>
      </c>
      <c r="AE86" s="200">
        <f>+'[1]32400'!G86</f>
        <v>0</v>
      </c>
    </row>
    <row r="87" spans="2:31" x14ac:dyDescent="0.25">
      <c r="B87" s="139">
        <v>1230</v>
      </c>
      <c r="C87" s="193"/>
      <c r="D87" s="199" t="s">
        <v>27</v>
      </c>
      <c r="E87" s="160">
        <f t="shared" si="11"/>
        <v>1973147658.5599999</v>
      </c>
      <c r="F87" s="158">
        <f t="shared" si="11"/>
        <v>1838372185.2</v>
      </c>
      <c r="G87" s="200">
        <f t="shared" si="11"/>
        <v>1710974983.1700001</v>
      </c>
      <c r="I87" s="160">
        <f>+[4]ESF!B18</f>
        <v>1973147658.5599999</v>
      </c>
      <c r="J87" s="200">
        <f>+[5]ESF!B18</f>
        <v>1838372185.2</v>
      </c>
      <c r="K87" s="200">
        <f>+[5]ESF!C18</f>
        <v>1710974983.1700001</v>
      </c>
      <c r="M87" s="160">
        <f>+'[1]31130'!E87</f>
        <v>0</v>
      </c>
      <c r="N87" s="200">
        <f>+'[1]31130'!F87</f>
        <v>0</v>
      </c>
      <c r="O87" s="200">
        <f>+'[1]31130'!G87</f>
        <v>0</v>
      </c>
      <c r="Q87" s="160">
        <f>+'[1]31200'!E87</f>
        <v>0</v>
      </c>
      <c r="R87" s="200">
        <f>+'[1]31200'!F87</f>
        <v>0</v>
      </c>
      <c r="S87" s="200">
        <f>+'[1]31200'!G87</f>
        <v>0</v>
      </c>
      <c r="U87" s="160">
        <f>+'[1]32200'!E87</f>
        <v>0</v>
      </c>
      <c r="V87" s="200">
        <f>+'[1]32200'!F87</f>
        <v>0</v>
      </c>
      <c r="W87" s="200">
        <f>+'[1]32200'!G87</f>
        <v>0</v>
      </c>
      <c r="Y87" s="160">
        <f>+'[1]32300'!E87</f>
        <v>0</v>
      </c>
      <c r="Z87" s="200">
        <f>+'[1]32300'!F87</f>
        <v>0</v>
      </c>
      <c r="AA87" s="200">
        <f>+'[1]32300'!G87</f>
        <v>0</v>
      </c>
      <c r="AC87" s="160">
        <f>+'[1]32400'!E87</f>
        <v>0</v>
      </c>
      <c r="AD87" s="200">
        <f>+'[1]32400'!F87</f>
        <v>0</v>
      </c>
      <c r="AE87" s="200">
        <f>+'[1]32400'!G87</f>
        <v>0</v>
      </c>
    </row>
    <row r="88" spans="2:31" x14ac:dyDescent="0.25">
      <c r="B88" s="139">
        <v>1240</v>
      </c>
      <c r="C88" s="193"/>
      <c r="D88" s="199" t="s">
        <v>29</v>
      </c>
      <c r="E88" s="160">
        <f t="shared" si="11"/>
        <v>285544668.79000002</v>
      </c>
      <c r="F88" s="158">
        <f t="shared" si="11"/>
        <v>270894051.29000002</v>
      </c>
      <c r="G88" s="200">
        <f t="shared" si="11"/>
        <v>266378119.69</v>
      </c>
      <c r="I88" s="160">
        <f>+[4]ESF!B19</f>
        <v>285544668.79000002</v>
      </c>
      <c r="J88" s="200">
        <f>+[5]ESF!B19</f>
        <v>270894051.29000002</v>
      </c>
      <c r="K88" s="200">
        <f>+[5]ESF!C19</f>
        <v>266378119.69</v>
      </c>
      <c r="M88" s="160">
        <f>+'[1]31130'!E88</f>
        <v>0</v>
      </c>
      <c r="N88" s="200">
        <f>+'[1]31130'!F88</f>
        <v>0</v>
      </c>
      <c r="O88" s="200">
        <f>+'[1]31130'!G88</f>
        <v>0</v>
      </c>
      <c r="Q88" s="160">
        <f>+'[1]31200'!E88</f>
        <v>0</v>
      </c>
      <c r="R88" s="200">
        <f>+'[1]31200'!F88</f>
        <v>0</v>
      </c>
      <c r="S88" s="200">
        <f>+'[1]31200'!G88</f>
        <v>0</v>
      </c>
      <c r="U88" s="160">
        <f>+'[1]32200'!E88</f>
        <v>0</v>
      </c>
      <c r="V88" s="200">
        <f>+'[1]32200'!F88</f>
        <v>0</v>
      </c>
      <c r="W88" s="200">
        <f>+'[1]32200'!G88</f>
        <v>0</v>
      </c>
      <c r="Y88" s="160">
        <f>+'[1]32300'!E88</f>
        <v>0</v>
      </c>
      <c r="Z88" s="200">
        <f>+'[1]32300'!F88</f>
        <v>0</v>
      </c>
      <c r="AA88" s="200">
        <f>+'[1]32300'!G88</f>
        <v>0</v>
      </c>
      <c r="AC88" s="160">
        <f>+'[1]32400'!E88</f>
        <v>0</v>
      </c>
      <c r="AD88" s="200">
        <f>+'[1]32400'!F88</f>
        <v>0</v>
      </c>
      <c r="AE88" s="200">
        <f>+'[1]32400'!G88</f>
        <v>0</v>
      </c>
    </row>
    <row r="89" spans="2:31" x14ac:dyDescent="0.25">
      <c r="B89" s="139">
        <v>1250</v>
      </c>
      <c r="C89" s="193"/>
      <c r="D89" s="199" t="s">
        <v>31</v>
      </c>
      <c r="E89" s="160">
        <f t="shared" si="11"/>
        <v>12774068.68</v>
      </c>
      <c r="F89" s="158">
        <f t="shared" si="11"/>
        <v>10461028.68</v>
      </c>
      <c r="G89" s="200">
        <f t="shared" si="11"/>
        <v>10461028.68</v>
      </c>
      <c r="I89" s="160">
        <f>+[4]ESF!B20</f>
        <v>12774068.68</v>
      </c>
      <c r="J89" s="200">
        <f>+[5]ESF!B20</f>
        <v>10461028.68</v>
      </c>
      <c r="K89" s="200">
        <f>+[5]ESF!C20</f>
        <v>10461028.68</v>
      </c>
      <c r="M89" s="160">
        <f>+'[1]31130'!E89</f>
        <v>0</v>
      </c>
      <c r="N89" s="200">
        <f>+'[1]31130'!F89</f>
        <v>0</v>
      </c>
      <c r="O89" s="200">
        <f>+'[1]31130'!G89</f>
        <v>0</v>
      </c>
      <c r="Q89" s="160">
        <f>+'[1]31200'!E89</f>
        <v>0</v>
      </c>
      <c r="R89" s="200">
        <f>+'[1]31200'!F89</f>
        <v>0</v>
      </c>
      <c r="S89" s="200">
        <f>+'[1]31200'!G89</f>
        <v>0</v>
      </c>
      <c r="U89" s="160">
        <f>+'[1]32200'!E89</f>
        <v>0</v>
      </c>
      <c r="V89" s="200">
        <f>+'[1]32200'!F89</f>
        <v>0</v>
      </c>
      <c r="W89" s="200">
        <f>+'[1]32200'!G89</f>
        <v>0</v>
      </c>
      <c r="Y89" s="160">
        <f>+'[1]32300'!E89</f>
        <v>0</v>
      </c>
      <c r="Z89" s="200">
        <f>+'[1]32300'!F89</f>
        <v>0</v>
      </c>
      <c r="AA89" s="200">
        <f>+'[1]32300'!G89</f>
        <v>0</v>
      </c>
      <c r="AC89" s="160">
        <f>+'[1]32400'!E89</f>
        <v>0</v>
      </c>
      <c r="AD89" s="200">
        <f>+'[1]32400'!F89</f>
        <v>0</v>
      </c>
      <c r="AE89" s="200">
        <f>+'[1]32400'!G89</f>
        <v>0</v>
      </c>
    </row>
    <row r="90" spans="2:31" x14ac:dyDescent="0.25">
      <c r="B90" s="139">
        <v>1260</v>
      </c>
      <c r="C90" s="193"/>
      <c r="D90" s="199" t="s">
        <v>33</v>
      </c>
      <c r="E90" s="160">
        <f t="shared" si="11"/>
        <v>-180474450.91999999</v>
      </c>
      <c r="F90" s="158">
        <f t="shared" si="11"/>
        <v>-156506109.09</v>
      </c>
      <c r="G90" s="200">
        <f t="shared" si="11"/>
        <v>-131095444.83</v>
      </c>
      <c r="I90" s="160">
        <f>+[4]ESF!B21</f>
        <v>-180474450.91999999</v>
      </c>
      <c r="J90" s="200">
        <f>+[5]ESF!B21</f>
        <v>-156506109.09</v>
      </c>
      <c r="K90" s="200">
        <f>+[5]ESF!C21</f>
        <v>-131095444.83</v>
      </c>
      <c r="M90" s="160">
        <f>+'[1]31130'!E90</f>
        <v>0</v>
      </c>
      <c r="N90" s="200">
        <f>+'[1]31130'!F90</f>
        <v>0</v>
      </c>
      <c r="O90" s="200">
        <f>+'[1]31130'!G90</f>
        <v>0</v>
      </c>
      <c r="Q90" s="160">
        <f>+'[1]31200'!E90</f>
        <v>0</v>
      </c>
      <c r="R90" s="200">
        <f>+'[1]31200'!F90</f>
        <v>0</v>
      </c>
      <c r="S90" s="200">
        <f>+'[1]31200'!G90</f>
        <v>0</v>
      </c>
      <c r="U90" s="160">
        <f>+'[1]32200'!E90</f>
        <v>0</v>
      </c>
      <c r="V90" s="200">
        <f>+'[1]32200'!F90</f>
        <v>0</v>
      </c>
      <c r="W90" s="200">
        <f>+'[1]32200'!G90</f>
        <v>0</v>
      </c>
      <c r="Y90" s="160">
        <f>+'[1]32300'!E90</f>
        <v>0</v>
      </c>
      <c r="Z90" s="200">
        <f>+'[1]32300'!F90</f>
        <v>0</v>
      </c>
      <c r="AA90" s="200">
        <f>+'[1]32300'!G90</f>
        <v>0</v>
      </c>
      <c r="AC90" s="160">
        <f>+'[1]32400'!E90</f>
        <v>0</v>
      </c>
      <c r="AD90" s="200">
        <f>+'[1]32400'!F90</f>
        <v>0</v>
      </c>
      <c r="AE90" s="200">
        <f>+'[1]32400'!G90</f>
        <v>0</v>
      </c>
    </row>
    <row r="91" spans="2:31" x14ac:dyDescent="0.25">
      <c r="B91" s="139">
        <v>1270</v>
      </c>
      <c r="C91" s="193"/>
      <c r="D91" s="199" t="s">
        <v>35</v>
      </c>
      <c r="E91" s="160">
        <f t="shared" si="11"/>
        <v>1214356.98</v>
      </c>
      <c r="F91" s="158">
        <f t="shared" si="11"/>
        <v>1175906.98</v>
      </c>
      <c r="G91" s="200">
        <f t="shared" si="11"/>
        <v>1051801.24</v>
      </c>
      <c r="I91" s="160">
        <f>+[4]ESF!B22</f>
        <v>1214356.98</v>
      </c>
      <c r="J91" s="200">
        <f>+[5]ESF!B22</f>
        <v>1175906.98</v>
      </c>
      <c r="K91" s="200">
        <f>+[5]ESF!C22</f>
        <v>1051801.24</v>
      </c>
      <c r="M91" s="160">
        <f>+'[1]31130'!E91</f>
        <v>0</v>
      </c>
      <c r="N91" s="200">
        <f>+'[1]31130'!F91</f>
        <v>0</v>
      </c>
      <c r="O91" s="200">
        <f>+'[1]31130'!G91</f>
        <v>0</v>
      </c>
      <c r="Q91" s="160">
        <f>+'[1]31200'!E91</f>
        <v>0</v>
      </c>
      <c r="R91" s="200">
        <f>+'[1]31200'!F91</f>
        <v>0</v>
      </c>
      <c r="S91" s="200">
        <f>+'[1]31200'!G91</f>
        <v>0</v>
      </c>
      <c r="U91" s="160">
        <f>+'[1]32200'!E91</f>
        <v>0</v>
      </c>
      <c r="V91" s="200">
        <f>+'[1]32200'!F91</f>
        <v>0</v>
      </c>
      <c r="W91" s="200">
        <f>+'[1]32200'!G91</f>
        <v>0</v>
      </c>
      <c r="Y91" s="160">
        <f>+'[1]32300'!E91</f>
        <v>0</v>
      </c>
      <c r="Z91" s="200">
        <f>+'[1]32300'!F91</f>
        <v>0</v>
      </c>
      <c r="AA91" s="200">
        <f>+'[1]32300'!G91</f>
        <v>0</v>
      </c>
      <c r="AC91" s="160">
        <f>+'[1]32400'!E91</f>
        <v>0</v>
      </c>
      <c r="AD91" s="200">
        <f>+'[1]32400'!F91</f>
        <v>0</v>
      </c>
      <c r="AE91" s="200">
        <f>+'[1]32400'!G91</f>
        <v>0</v>
      </c>
    </row>
    <row r="92" spans="2:31" x14ac:dyDescent="0.25">
      <c r="B92" s="139">
        <v>1280</v>
      </c>
      <c r="C92" s="193"/>
      <c r="D92" s="199" t="s">
        <v>37</v>
      </c>
      <c r="E92" s="160">
        <f t="shared" si="11"/>
        <v>0</v>
      </c>
      <c r="F92" s="158">
        <f t="shared" si="11"/>
        <v>0</v>
      </c>
      <c r="G92" s="200">
        <f t="shared" si="11"/>
        <v>0</v>
      </c>
      <c r="I92" s="160">
        <f>+[4]ESF!B23</f>
        <v>0</v>
      </c>
      <c r="J92" s="200">
        <f>+[5]ESF!B23</f>
        <v>0</v>
      </c>
      <c r="K92" s="200">
        <f>+[5]ESF!C23</f>
        <v>0</v>
      </c>
      <c r="M92" s="160">
        <f>+'[1]31130'!E92</f>
        <v>0</v>
      </c>
      <c r="N92" s="200">
        <f>+'[1]31130'!F92</f>
        <v>0</v>
      </c>
      <c r="O92" s="200">
        <f>+'[1]31130'!G92</f>
        <v>0</v>
      </c>
      <c r="Q92" s="160">
        <f>+'[1]31200'!E92</f>
        <v>0</v>
      </c>
      <c r="R92" s="200">
        <f>+'[1]31200'!F92</f>
        <v>0</v>
      </c>
      <c r="S92" s="200">
        <f>+'[1]31200'!G92</f>
        <v>0</v>
      </c>
      <c r="U92" s="160">
        <f>+'[1]32200'!E92</f>
        <v>0</v>
      </c>
      <c r="V92" s="200">
        <f>+'[1]32200'!F92</f>
        <v>0</v>
      </c>
      <c r="W92" s="200">
        <f>+'[1]32200'!G92</f>
        <v>0</v>
      </c>
      <c r="Y92" s="160">
        <f>+'[1]32300'!E92</f>
        <v>0</v>
      </c>
      <c r="Z92" s="200">
        <f>+'[1]32300'!F92</f>
        <v>0</v>
      </c>
      <c r="AA92" s="200">
        <f>+'[1]32300'!G92</f>
        <v>0</v>
      </c>
      <c r="AC92" s="160">
        <f>+'[1]32400'!E92</f>
        <v>0</v>
      </c>
      <c r="AD92" s="200">
        <f>+'[1]32400'!F92</f>
        <v>0</v>
      </c>
      <c r="AE92" s="200">
        <f>+'[1]32400'!G92</f>
        <v>0</v>
      </c>
    </row>
    <row r="93" spans="2:31" x14ac:dyDescent="0.25">
      <c r="B93" s="139">
        <v>1290</v>
      </c>
      <c r="C93" s="193"/>
      <c r="D93" s="199" t="s">
        <v>38</v>
      </c>
      <c r="E93" s="160">
        <f t="shared" si="11"/>
        <v>0</v>
      </c>
      <c r="F93" s="158">
        <f t="shared" si="11"/>
        <v>0</v>
      </c>
      <c r="G93" s="200">
        <f t="shared" si="11"/>
        <v>0</v>
      </c>
      <c r="I93" s="160">
        <f>+[4]ESF!B24</f>
        <v>0</v>
      </c>
      <c r="J93" s="200">
        <f>+[5]ESF!B24</f>
        <v>0</v>
      </c>
      <c r="K93" s="200">
        <f>+[5]ESF!C24</f>
        <v>0</v>
      </c>
      <c r="M93" s="160">
        <f>+'[1]31130'!E93</f>
        <v>0</v>
      </c>
      <c r="N93" s="200">
        <f>+'[1]31130'!F93</f>
        <v>0</v>
      </c>
      <c r="O93" s="200">
        <f>+'[1]31130'!G93</f>
        <v>0</v>
      </c>
      <c r="Q93" s="160">
        <f>+'[1]31200'!E93</f>
        <v>0</v>
      </c>
      <c r="R93" s="200">
        <f>+'[1]31200'!F93</f>
        <v>0</v>
      </c>
      <c r="S93" s="200">
        <f>+'[1]31200'!G93</f>
        <v>0</v>
      </c>
      <c r="U93" s="160">
        <f>+'[1]32200'!E93</f>
        <v>0</v>
      </c>
      <c r="V93" s="200">
        <f>+'[1]32200'!F93</f>
        <v>0</v>
      </c>
      <c r="W93" s="200">
        <f>+'[1]32200'!G93</f>
        <v>0</v>
      </c>
      <c r="Y93" s="160">
        <f>+'[1]32300'!E93</f>
        <v>0</v>
      </c>
      <c r="Z93" s="200">
        <f>+'[1]32300'!F93</f>
        <v>0</v>
      </c>
      <c r="AA93" s="200">
        <f>+'[1]32300'!G93</f>
        <v>0</v>
      </c>
      <c r="AC93" s="160">
        <f>+'[1]32400'!E93</f>
        <v>0</v>
      </c>
      <c r="AD93" s="200">
        <f>+'[1]32400'!F93</f>
        <v>0</v>
      </c>
      <c r="AE93" s="200">
        <f>+'[1]32400'!G93</f>
        <v>0</v>
      </c>
    </row>
    <row r="94" spans="2:31" x14ac:dyDescent="0.25">
      <c r="B94" s="139"/>
      <c r="C94" s="193"/>
      <c r="D94" s="199"/>
      <c r="E94" s="160"/>
      <c r="F94" s="158"/>
      <c r="G94" s="200"/>
      <c r="I94" s="160"/>
      <c r="J94" s="200"/>
      <c r="K94" s="200"/>
      <c r="M94" s="160"/>
      <c r="N94" s="200"/>
      <c r="O94" s="200"/>
      <c r="Q94" s="160"/>
      <c r="R94" s="200"/>
      <c r="S94" s="200"/>
      <c r="U94" s="160"/>
      <c r="V94" s="200"/>
      <c r="W94" s="200"/>
      <c r="Y94" s="160"/>
      <c r="Z94" s="200"/>
      <c r="AA94" s="200"/>
      <c r="AC94" s="160"/>
      <c r="AD94" s="200"/>
      <c r="AE94" s="200"/>
    </row>
    <row r="95" spans="2:31" x14ac:dyDescent="0.25">
      <c r="B95" s="139">
        <v>1200</v>
      </c>
      <c r="C95" s="193"/>
      <c r="D95" s="201" t="s">
        <v>40</v>
      </c>
      <c r="E95" s="177">
        <f>SUM(E85:E93)</f>
        <v>2095563899.9899998</v>
      </c>
      <c r="F95" s="176">
        <f>SUM(F85:F93)</f>
        <v>1967650523.4300001</v>
      </c>
      <c r="G95" s="203">
        <f>SUM(G85:G93)</f>
        <v>1860922676.7800002</v>
      </c>
      <c r="I95" s="177">
        <f>+[4]ESF!$B$26</f>
        <v>2095563899.9899998</v>
      </c>
      <c r="J95" s="203">
        <f>+[5]ESF!$B$26</f>
        <v>1967650523.4300001</v>
      </c>
      <c r="K95" s="203">
        <f>+[5]ESF!$C$26</f>
        <v>1860922676.7800002</v>
      </c>
      <c r="M95" s="177">
        <f>+'[1]31130'!E95</f>
        <v>0</v>
      </c>
      <c r="N95" s="203">
        <f>+'[1]31130'!F95</f>
        <v>0</v>
      </c>
      <c r="O95" s="203">
        <f>+'[1]31130'!G95</f>
        <v>0</v>
      </c>
      <c r="Q95" s="177">
        <f>+'[1]31200'!E95</f>
        <v>0</v>
      </c>
      <c r="R95" s="203">
        <f>+'[1]31200'!F95</f>
        <v>0</v>
      </c>
      <c r="S95" s="203">
        <f>+'[1]31200'!G95</f>
        <v>0</v>
      </c>
      <c r="U95" s="177">
        <f>+'[1]32200'!E95</f>
        <v>0</v>
      </c>
      <c r="V95" s="203">
        <f>+'[1]32200'!F95</f>
        <v>0</v>
      </c>
      <c r="W95" s="203">
        <f>+'[1]32200'!G95</f>
        <v>0</v>
      </c>
      <c r="Y95" s="177">
        <f>+'[1]32300'!E95</f>
        <v>0</v>
      </c>
      <c r="Z95" s="203">
        <f>+'[1]32300'!F95</f>
        <v>0</v>
      </c>
      <c r="AA95" s="203">
        <f>+'[1]32300'!G95</f>
        <v>0</v>
      </c>
      <c r="AC95" s="177">
        <f>+'[1]32400'!E95</f>
        <v>0</v>
      </c>
      <c r="AD95" s="203">
        <f>+'[1]32400'!F95</f>
        <v>0</v>
      </c>
      <c r="AE95" s="203">
        <f>+'[1]32400'!G95</f>
        <v>0</v>
      </c>
    </row>
    <row r="96" spans="2:31" x14ac:dyDescent="0.25">
      <c r="B96" s="139"/>
      <c r="C96" s="193"/>
      <c r="D96" s="194"/>
      <c r="E96" s="152"/>
      <c r="F96" s="149"/>
      <c r="G96" s="204"/>
      <c r="I96" s="152"/>
      <c r="J96" s="204"/>
      <c r="K96" s="204"/>
      <c r="M96" s="152"/>
      <c r="N96" s="204"/>
      <c r="O96" s="204"/>
      <c r="Q96" s="152"/>
      <c r="R96" s="204"/>
      <c r="S96" s="204"/>
      <c r="U96" s="152"/>
      <c r="V96" s="204"/>
      <c r="W96" s="204"/>
      <c r="Y96" s="152"/>
      <c r="Z96" s="204"/>
      <c r="AA96" s="204"/>
      <c r="AC96" s="152"/>
      <c r="AD96" s="204"/>
      <c r="AE96" s="204"/>
    </row>
    <row r="97" spans="2:31" x14ac:dyDescent="0.25">
      <c r="B97" s="139">
        <v>1000</v>
      </c>
      <c r="C97" s="193"/>
      <c r="D97" s="194" t="s">
        <v>42</v>
      </c>
      <c r="E97" s="152">
        <f>+E95+E82</f>
        <v>2375328944.4199996</v>
      </c>
      <c r="F97" s="149">
        <f>+F95+F82</f>
        <v>2170041802.8099999</v>
      </c>
      <c r="G97" s="204">
        <f>+G95+G82</f>
        <v>2041754631.6400003</v>
      </c>
      <c r="I97" s="152">
        <f>+I82+I95</f>
        <v>2375328944.4199996</v>
      </c>
      <c r="J97" s="204">
        <f>+J82+J95</f>
        <v>2170041802.8099999</v>
      </c>
      <c r="K97" s="204">
        <f>+K82+K95</f>
        <v>2041754631.6400003</v>
      </c>
      <c r="M97" s="152">
        <f>+'[1]31130'!E97</f>
        <v>0</v>
      </c>
      <c r="N97" s="204">
        <f>+'[1]31130'!F97</f>
        <v>0</v>
      </c>
      <c r="O97" s="204">
        <f>+'[1]31130'!G97</f>
        <v>0</v>
      </c>
      <c r="Q97" s="152">
        <f>+'[1]31200'!E97</f>
        <v>0</v>
      </c>
      <c r="R97" s="204">
        <f>+'[1]31200'!F97</f>
        <v>0</v>
      </c>
      <c r="S97" s="204">
        <f>+'[1]31200'!G97</f>
        <v>0</v>
      </c>
      <c r="U97" s="152">
        <f>+'[1]32200'!E97</f>
        <v>0</v>
      </c>
      <c r="V97" s="204">
        <f>+'[1]32200'!F97</f>
        <v>0</v>
      </c>
      <c r="W97" s="204">
        <f>+'[1]32200'!G97</f>
        <v>0</v>
      </c>
      <c r="Y97" s="152">
        <f>+'[1]32300'!E97</f>
        <v>0</v>
      </c>
      <c r="Z97" s="204">
        <f>+'[1]32300'!F97</f>
        <v>0</v>
      </c>
      <c r="AA97" s="204">
        <f>+'[1]32300'!G97</f>
        <v>0</v>
      </c>
      <c r="AC97" s="152">
        <f>+'[1]32400'!E97</f>
        <v>0</v>
      </c>
      <c r="AD97" s="204">
        <f>+'[1]32400'!F97</f>
        <v>0</v>
      </c>
      <c r="AE97" s="204">
        <f>+'[1]32400'!G97</f>
        <v>0</v>
      </c>
    </row>
    <row r="98" spans="2:31" x14ac:dyDescent="0.25">
      <c r="B98" s="182"/>
      <c r="C98" s="205"/>
      <c r="D98" s="206"/>
      <c r="E98" s="207"/>
      <c r="F98" s="208"/>
      <c r="G98" s="209"/>
      <c r="I98" s="207"/>
      <c r="J98" s="209"/>
      <c r="K98" s="209"/>
      <c r="M98" s="207"/>
      <c r="N98" s="192"/>
      <c r="O98" s="209"/>
      <c r="Q98" s="207"/>
      <c r="R98" s="192"/>
      <c r="S98" s="209"/>
      <c r="U98" s="207"/>
      <c r="V98" s="192"/>
      <c r="W98" s="209"/>
      <c r="Y98" s="207"/>
      <c r="Z98" s="192"/>
      <c r="AA98" s="209"/>
      <c r="AC98" s="207"/>
      <c r="AD98" s="192"/>
      <c r="AE98" s="209"/>
    </row>
    <row r="99" spans="2:31" x14ac:dyDescent="0.25">
      <c r="B99" s="133"/>
      <c r="C99" s="145" t="s">
        <v>2</v>
      </c>
      <c r="D99" s="198"/>
      <c r="E99" s="190"/>
      <c r="F99" s="188"/>
      <c r="G99" s="191"/>
      <c r="I99" s="190"/>
      <c r="J99" s="188"/>
      <c r="K99" s="191"/>
      <c r="M99" s="190"/>
      <c r="N99" s="356"/>
      <c r="O99" s="191"/>
      <c r="Q99" s="190"/>
      <c r="R99" s="356"/>
      <c r="S99" s="191"/>
      <c r="U99" s="190"/>
      <c r="V99" s="356"/>
      <c r="W99" s="191"/>
      <c r="Y99" s="190"/>
      <c r="Z99" s="356"/>
      <c r="AA99" s="191"/>
      <c r="AC99" s="190"/>
      <c r="AD99" s="356"/>
      <c r="AE99" s="191"/>
    </row>
    <row r="100" spans="2:31" x14ac:dyDescent="0.25">
      <c r="B100" s="139"/>
      <c r="C100" s="193"/>
      <c r="D100" s="194"/>
      <c r="E100" s="210"/>
      <c r="F100" s="367"/>
      <c r="G100" s="211"/>
      <c r="I100" s="210"/>
      <c r="J100" s="367"/>
      <c r="K100" s="211"/>
      <c r="M100" s="210"/>
      <c r="N100" s="367"/>
      <c r="O100" s="211"/>
      <c r="Q100" s="210"/>
      <c r="R100" s="367"/>
      <c r="S100" s="211"/>
      <c r="U100" s="210"/>
      <c r="V100" s="367"/>
      <c r="W100" s="211"/>
      <c r="Y100" s="210"/>
      <c r="Z100" s="367"/>
      <c r="AA100" s="211"/>
      <c r="AC100" s="210"/>
      <c r="AD100" s="367"/>
      <c r="AE100" s="211"/>
    </row>
    <row r="101" spans="2:31" x14ac:dyDescent="0.25">
      <c r="B101" s="139"/>
      <c r="C101" s="145" t="s">
        <v>4</v>
      </c>
      <c r="D101" s="198"/>
      <c r="E101" s="152"/>
      <c r="F101" s="204"/>
      <c r="G101" s="149"/>
      <c r="I101" s="152"/>
      <c r="J101" s="204"/>
      <c r="K101" s="149"/>
      <c r="M101" s="152"/>
      <c r="N101" s="204"/>
      <c r="O101" s="149"/>
      <c r="Q101" s="152"/>
      <c r="R101" s="204"/>
      <c r="S101" s="149"/>
      <c r="U101" s="152"/>
      <c r="V101" s="204"/>
      <c r="W101" s="149"/>
      <c r="Y101" s="152"/>
      <c r="Z101" s="204"/>
      <c r="AA101" s="149"/>
      <c r="AC101" s="152"/>
      <c r="AD101" s="204"/>
      <c r="AE101" s="149"/>
    </row>
    <row r="102" spans="2:31" x14ac:dyDescent="0.25">
      <c r="B102" s="139">
        <v>2110</v>
      </c>
      <c r="C102" s="193"/>
      <c r="D102" s="199" t="s">
        <v>6</v>
      </c>
      <c r="E102" s="160">
        <f t="shared" ref="E102:G109" si="12">+I102+M102+Q102+U102+Y102+AC102</f>
        <v>75229049.010000005</v>
      </c>
      <c r="F102" s="200">
        <f t="shared" si="12"/>
        <v>75195477.200000003</v>
      </c>
      <c r="G102" s="158">
        <f>+K102+O102+S102+W102+AA102+AE102</f>
        <v>118264005.44</v>
      </c>
      <c r="I102" s="160">
        <f>+[4]ESF!F5</f>
        <v>75229049.010000005</v>
      </c>
      <c r="J102" s="200">
        <f>+[5]ESF!F5</f>
        <v>75195477.200000003</v>
      </c>
      <c r="K102" s="158">
        <f>+[5]ESF!G5</f>
        <v>118264005.44</v>
      </c>
      <c r="M102" s="160">
        <f>+'[1]31130'!E102</f>
        <v>0</v>
      </c>
      <c r="N102" s="200">
        <f>+'[1]31130'!F102</f>
        <v>0</v>
      </c>
      <c r="O102" s="158">
        <f>+'[1]31130'!G102</f>
        <v>0</v>
      </c>
      <c r="Q102" s="160">
        <f>+'[1]31200'!E102</f>
        <v>0</v>
      </c>
      <c r="R102" s="200">
        <f>+'[1]31200'!F102</f>
        <v>0</v>
      </c>
      <c r="S102" s="158">
        <f>+'[1]31200'!G102</f>
        <v>0</v>
      </c>
      <c r="U102" s="160">
        <f>+'[1]32200'!E102</f>
        <v>0</v>
      </c>
      <c r="V102" s="200">
        <f>+'[1]32200'!F102</f>
        <v>0</v>
      </c>
      <c r="W102" s="158">
        <f>+'[1]32200'!G102</f>
        <v>0</v>
      </c>
      <c r="Y102" s="160">
        <f>+'[1]32300'!E102</f>
        <v>0</v>
      </c>
      <c r="Z102" s="200">
        <f>+'[1]32300'!F102</f>
        <v>0</v>
      </c>
      <c r="AA102" s="158">
        <f>+'[1]32300'!G102</f>
        <v>0</v>
      </c>
      <c r="AC102" s="160">
        <f>+'[1]32400'!E102</f>
        <v>0</v>
      </c>
      <c r="AD102" s="200">
        <f>+'[1]32400'!F102</f>
        <v>0</v>
      </c>
      <c r="AE102" s="158">
        <f>+'[1]32400'!G102</f>
        <v>0</v>
      </c>
    </row>
    <row r="103" spans="2:31" x14ac:dyDescent="0.25">
      <c r="B103" s="139">
        <v>2120</v>
      </c>
      <c r="C103" s="193"/>
      <c r="D103" s="199" t="s">
        <v>8</v>
      </c>
      <c r="E103" s="160">
        <f t="shared" si="12"/>
        <v>0</v>
      </c>
      <c r="F103" s="200">
        <f t="shared" si="12"/>
        <v>0</v>
      </c>
      <c r="G103" s="158">
        <f>+K103+O103+S103+W103+AA103+AE103</f>
        <v>0</v>
      </c>
      <c r="I103" s="160">
        <f>+[4]ESF!F6</f>
        <v>0</v>
      </c>
      <c r="J103" s="200">
        <f>+[5]ESF!F6</f>
        <v>0</v>
      </c>
      <c r="K103" s="158">
        <f>+[5]ESF!G6</f>
        <v>0</v>
      </c>
      <c r="M103" s="160">
        <f>+'[1]31130'!E103</f>
        <v>0</v>
      </c>
      <c r="N103" s="200">
        <f>+'[1]31130'!F103</f>
        <v>0</v>
      </c>
      <c r="O103" s="158">
        <f>+'[1]31130'!G103</f>
        <v>0</v>
      </c>
      <c r="Q103" s="160">
        <f>+'[1]31200'!E103</f>
        <v>0</v>
      </c>
      <c r="R103" s="200">
        <f>+'[1]31200'!F103</f>
        <v>0</v>
      </c>
      <c r="S103" s="158">
        <f>+'[1]31200'!G103</f>
        <v>0</v>
      </c>
      <c r="U103" s="160">
        <f>+'[1]32200'!E103</f>
        <v>0</v>
      </c>
      <c r="V103" s="200">
        <f>+'[1]32200'!F103</f>
        <v>0</v>
      </c>
      <c r="W103" s="158">
        <f>+'[1]32200'!G103</f>
        <v>0</v>
      </c>
      <c r="Y103" s="160">
        <f>+'[1]32300'!E103</f>
        <v>0</v>
      </c>
      <c r="Z103" s="200">
        <f>+'[1]32300'!F103</f>
        <v>0</v>
      </c>
      <c r="AA103" s="158">
        <f>+'[1]32300'!G103</f>
        <v>0</v>
      </c>
      <c r="AC103" s="160">
        <f>+'[1]32400'!E103</f>
        <v>0</v>
      </c>
      <c r="AD103" s="200">
        <f>+'[1]32400'!F103</f>
        <v>0</v>
      </c>
      <c r="AE103" s="158">
        <f>+'[1]32400'!G103</f>
        <v>0</v>
      </c>
    </row>
    <row r="104" spans="2:31" x14ac:dyDescent="0.25">
      <c r="B104" s="139">
        <v>2130</v>
      </c>
      <c r="C104" s="193"/>
      <c r="D104" s="199" t="s">
        <v>10</v>
      </c>
      <c r="E104" s="160">
        <f t="shared" si="12"/>
        <v>-2793</v>
      </c>
      <c r="F104" s="200">
        <f t="shared" si="12"/>
        <v>-1655589.91</v>
      </c>
      <c r="G104" s="158">
        <f t="shared" si="12"/>
        <v>-245185.15</v>
      </c>
      <c r="I104" s="160">
        <f>+[4]ESF!F7</f>
        <v>-2793</v>
      </c>
      <c r="J104" s="200">
        <f>+[5]ESF!F7</f>
        <v>-1655589.91</v>
      </c>
      <c r="K104" s="158">
        <f>+[5]ESF!G7</f>
        <v>-245185.15</v>
      </c>
      <c r="M104" s="160">
        <f>+'[1]31130'!E104</f>
        <v>0</v>
      </c>
      <c r="N104" s="200">
        <f>+'[1]31130'!F104</f>
        <v>0</v>
      </c>
      <c r="O104" s="158">
        <f>+'[1]31130'!G104</f>
        <v>0</v>
      </c>
      <c r="Q104" s="160">
        <f>+'[1]31200'!E104</f>
        <v>0</v>
      </c>
      <c r="R104" s="200">
        <f>+'[1]31200'!F104</f>
        <v>0</v>
      </c>
      <c r="S104" s="158">
        <f>+'[1]31200'!G104</f>
        <v>0</v>
      </c>
      <c r="U104" s="160">
        <f>+'[1]32200'!E104</f>
        <v>0</v>
      </c>
      <c r="V104" s="200">
        <f>+'[1]32200'!F104</f>
        <v>0</v>
      </c>
      <c r="W104" s="158">
        <f>+'[1]32200'!G104</f>
        <v>0</v>
      </c>
      <c r="Y104" s="160">
        <f>+'[1]32300'!E104</f>
        <v>0</v>
      </c>
      <c r="Z104" s="200">
        <f>+'[1]32300'!F104</f>
        <v>0</v>
      </c>
      <c r="AA104" s="158">
        <f>+'[1]32300'!G104</f>
        <v>0</v>
      </c>
      <c r="AC104" s="160">
        <f>+'[1]32400'!E104</f>
        <v>0</v>
      </c>
      <c r="AD104" s="200">
        <f>+'[1]32400'!F104</f>
        <v>0</v>
      </c>
      <c r="AE104" s="158">
        <f>+'[1]32400'!G104</f>
        <v>0</v>
      </c>
    </row>
    <row r="105" spans="2:31" x14ac:dyDescent="0.25">
      <c r="B105" s="139">
        <v>2140</v>
      </c>
      <c r="C105" s="193"/>
      <c r="D105" s="199" t="s">
        <v>12</v>
      </c>
      <c r="E105" s="160">
        <f t="shared" si="12"/>
        <v>0</v>
      </c>
      <c r="F105" s="200">
        <f t="shared" si="12"/>
        <v>0</v>
      </c>
      <c r="G105" s="158">
        <f t="shared" si="12"/>
        <v>0</v>
      </c>
      <c r="I105" s="160">
        <f>+[4]ESF!F8</f>
        <v>0</v>
      </c>
      <c r="J105" s="200">
        <f>+[5]ESF!F8</f>
        <v>0</v>
      </c>
      <c r="K105" s="158">
        <f>+[5]ESF!G8</f>
        <v>0</v>
      </c>
      <c r="M105" s="160">
        <f>+'[1]31130'!E105</f>
        <v>0</v>
      </c>
      <c r="N105" s="200">
        <f>+'[1]31130'!F105</f>
        <v>0</v>
      </c>
      <c r="O105" s="158">
        <f>+'[1]31130'!G105</f>
        <v>0</v>
      </c>
      <c r="Q105" s="160">
        <f>+'[1]31200'!E105</f>
        <v>0</v>
      </c>
      <c r="R105" s="200">
        <f>+'[1]31200'!F105</f>
        <v>0</v>
      </c>
      <c r="S105" s="158">
        <f>+'[1]31200'!G105</f>
        <v>0</v>
      </c>
      <c r="U105" s="160">
        <f>+'[1]32200'!E105</f>
        <v>0</v>
      </c>
      <c r="V105" s="200">
        <f>+'[1]32200'!F105</f>
        <v>0</v>
      </c>
      <c r="W105" s="158">
        <f>+'[1]32200'!G105</f>
        <v>0</v>
      </c>
      <c r="Y105" s="160">
        <f>+'[1]32300'!E105</f>
        <v>0</v>
      </c>
      <c r="Z105" s="200">
        <f>+'[1]32300'!F105</f>
        <v>0</v>
      </c>
      <c r="AA105" s="158">
        <f>+'[1]32300'!G105</f>
        <v>0</v>
      </c>
      <c r="AC105" s="160">
        <f>+'[1]32400'!E105</f>
        <v>0</v>
      </c>
      <c r="AD105" s="200">
        <f>+'[1]32400'!F105</f>
        <v>0</v>
      </c>
      <c r="AE105" s="158">
        <f>+'[1]32400'!G105</f>
        <v>0</v>
      </c>
    </row>
    <row r="106" spans="2:31" x14ac:dyDescent="0.25">
      <c r="B106" s="139">
        <v>2150</v>
      </c>
      <c r="C106" s="193"/>
      <c r="D106" s="199" t="s">
        <v>14</v>
      </c>
      <c r="E106" s="160">
        <f t="shared" si="12"/>
        <v>0</v>
      </c>
      <c r="F106" s="200">
        <f t="shared" si="12"/>
        <v>0</v>
      </c>
      <c r="G106" s="158">
        <f t="shared" si="12"/>
        <v>0</v>
      </c>
      <c r="I106" s="160">
        <f>+[4]ESF!F9</f>
        <v>0</v>
      </c>
      <c r="J106" s="200">
        <f>+[5]ESF!F9</f>
        <v>0</v>
      </c>
      <c r="K106" s="158">
        <f>+[5]ESF!G9</f>
        <v>0</v>
      </c>
      <c r="M106" s="160">
        <f>+'[1]31130'!E106</f>
        <v>0</v>
      </c>
      <c r="N106" s="200">
        <f>+'[1]31130'!F106</f>
        <v>0</v>
      </c>
      <c r="O106" s="158">
        <f>+'[1]31130'!G106</f>
        <v>0</v>
      </c>
      <c r="Q106" s="160">
        <f>+'[1]31200'!E106</f>
        <v>0</v>
      </c>
      <c r="R106" s="200">
        <f>+'[1]31200'!F106</f>
        <v>0</v>
      </c>
      <c r="S106" s="158">
        <f>+'[1]31200'!G106</f>
        <v>0</v>
      </c>
      <c r="U106" s="160">
        <f>+'[1]32200'!E106</f>
        <v>0</v>
      </c>
      <c r="V106" s="200">
        <f>+'[1]32200'!F106</f>
        <v>0</v>
      </c>
      <c r="W106" s="158">
        <f>+'[1]32200'!G106</f>
        <v>0</v>
      </c>
      <c r="Y106" s="160">
        <f>+'[1]32300'!E106</f>
        <v>0</v>
      </c>
      <c r="Z106" s="200">
        <f>+'[1]32300'!F106</f>
        <v>0</v>
      </c>
      <c r="AA106" s="158">
        <f>+'[1]32300'!G106</f>
        <v>0</v>
      </c>
      <c r="AC106" s="160">
        <f>+'[1]32400'!E106</f>
        <v>0</v>
      </c>
      <c r="AD106" s="200">
        <f>+'[1]32400'!F106</f>
        <v>0</v>
      </c>
      <c r="AE106" s="158">
        <f>+'[1]32400'!G106</f>
        <v>0</v>
      </c>
    </row>
    <row r="107" spans="2:31" x14ac:dyDescent="0.25">
      <c r="B107" s="139">
        <v>2160</v>
      </c>
      <c r="C107" s="193"/>
      <c r="D107" s="199" t="s">
        <v>16</v>
      </c>
      <c r="E107" s="160">
        <f t="shared" si="12"/>
        <v>0</v>
      </c>
      <c r="F107" s="200">
        <f t="shared" si="12"/>
        <v>0</v>
      </c>
      <c r="G107" s="158">
        <f t="shared" si="12"/>
        <v>0</v>
      </c>
      <c r="I107" s="160">
        <f>+[4]ESF!F10</f>
        <v>0</v>
      </c>
      <c r="J107" s="200">
        <f>+[5]ESF!F10</f>
        <v>0</v>
      </c>
      <c r="K107" s="158">
        <f>+[5]ESF!G10</f>
        <v>0</v>
      </c>
      <c r="M107" s="160">
        <f>+'[1]31130'!E107</f>
        <v>0</v>
      </c>
      <c r="N107" s="200">
        <f>+'[1]31130'!F107</f>
        <v>0</v>
      </c>
      <c r="O107" s="158">
        <f>+'[1]31130'!G107</f>
        <v>0</v>
      </c>
      <c r="Q107" s="160">
        <f>+'[1]31200'!E107</f>
        <v>0</v>
      </c>
      <c r="R107" s="200">
        <f>+'[1]31200'!F107</f>
        <v>0</v>
      </c>
      <c r="S107" s="158">
        <f>+'[1]31200'!G107</f>
        <v>0</v>
      </c>
      <c r="U107" s="160">
        <f>+'[1]32200'!E107</f>
        <v>0</v>
      </c>
      <c r="V107" s="200">
        <f>+'[1]32200'!F107</f>
        <v>0</v>
      </c>
      <c r="W107" s="158">
        <f>+'[1]32200'!G107</f>
        <v>0</v>
      </c>
      <c r="Y107" s="160">
        <f>+'[1]32300'!E107</f>
        <v>0</v>
      </c>
      <c r="Z107" s="200">
        <f>+'[1]32300'!F107</f>
        <v>0</v>
      </c>
      <c r="AA107" s="158">
        <f>+'[1]32300'!G107</f>
        <v>0</v>
      </c>
      <c r="AC107" s="160">
        <f>+'[1]32400'!E107</f>
        <v>0</v>
      </c>
      <c r="AD107" s="200">
        <f>+'[1]32400'!F107</f>
        <v>0</v>
      </c>
      <c r="AE107" s="158">
        <f>+'[1]32400'!G107</f>
        <v>0</v>
      </c>
    </row>
    <row r="108" spans="2:31" x14ac:dyDescent="0.25">
      <c r="B108" s="139">
        <v>2170</v>
      </c>
      <c r="C108" s="193"/>
      <c r="D108" s="199" t="s">
        <v>18</v>
      </c>
      <c r="E108" s="160">
        <f t="shared" si="12"/>
        <v>8583471.8499999996</v>
      </c>
      <c r="F108" s="200">
        <f t="shared" si="12"/>
        <v>8440748.9299999997</v>
      </c>
      <c r="G108" s="158">
        <f t="shared" si="12"/>
        <v>7498720.0099999998</v>
      </c>
      <c r="I108" s="160">
        <f>+[4]ESF!F11</f>
        <v>8583471.8499999996</v>
      </c>
      <c r="J108" s="200">
        <f>+[5]ESF!F11</f>
        <v>8440748.9299999997</v>
      </c>
      <c r="K108" s="158">
        <f>+[5]ESF!G11</f>
        <v>7498720.0099999998</v>
      </c>
      <c r="M108" s="160">
        <f>+'[1]31130'!E108</f>
        <v>0</v>
      </c>
      <c r="N108" s="200">
        <f>+'[1]31130'!F108</f>
        <v>0</v>
      </c>
      <c r="O108" s="158">
        <f>+'[1]31130'!G108</f>
        <v>0</v>
      </c>
      <c r="Q108" s="160">
        <f>+'[1]31200'!E108</f>
        <v>0</v>
      </c>
      <c r="R108" s="200">
        <f>+'[1]31200'!F108</f>
        <v>0</v>
      </c>
      <c r="S108" s="158">
        <f>+'[1]31200'!G108</f>
        <v>0</v>
      </c>
      <c r="U108" s="160">
        <f>+'[1]32200'!E108</f>
        <v>0</v>
      </c>
      <c r="V108" s="200">
        <f>+'[1]32200'!F108</f>
        <v>0</v>
      </c>
      <c r="W108" s="158">
        <f>+'[1]32200'!G108</f>
        <v>0</v>
      </c>
      <c r="Y108" s="160">
        <f>+'[1]32300'!E108</f>
        <v>0</v>
      </c>
      <c r="Z108" s="200">
        <f>+'[1]32300'!F108</f>
        <v>0</v>
      </c>
      <c r="AA108" s="158">
        <f>+'[1]32300'!G108</f>
        <v>0</v>
      </c>
      <c r="AC108" s="160">
        <f>+'[1]32400'!E108</f>
        <v>0</v>
      </c>
      <c r="AD108" s="200">
        <f>+'[1]32400'!F108</f>
        <v>0</v>
      </c>
      <c r="AE108" s="158">
        <f>+'[1]32400'!G108</f>
        <v>0</v>
      </c>
    </row>
    <row r="109" spans="2:31" x14ac:dyDescent="0.25">
      <c r="B109" s="139">
        <v>2190</v>
      </c>
      <c r="C109" s="193"/>
      <c r="D109" s="199" t="s">
        <v>19</v>
      </c>
      <c r="E109" s="160">
        <f t="shared" si="12"/>
        <v>0</v>
      </c>
      <c r="F109" s="200">
        <f t="shared" si="12"/>
        <v>0</v>
      </c>
      <c r="G109" s="158">
        <f t="shared" si="12"/>
        <v>0</v>
      </c>
      <c r="I109" s="160">
        <f>+[4]ESF!F12</f>
        <v>0</v>
      </c>
      <c r="J109" s="200">
        <f>+[5]ESF!F12</f>
        <v>0</v>
      </c>
      <c r="K109" s="158">
        <f>+[5]ESF!G12</f>
        <v>0</v>
      </c>
      <c r="M109" s="160">
        <f>+'[1]31130'!E109</f>
        <v>0</v>
      </c>
      <c r="N109" s="200">
        <f>+'[1]31130'!F109</f>
        <v>0</v>
      </c>
      <c r="O109" s="158">
        <f>+'[1]31130'!G109</f>
        <v>0</v>
      </c>
      <c r="Q109" s="160">
        <f>+'[1]31200'!E109</f>
        <v>0</v>
      </c>
      <c r="R109" s="200">
        <f>+'[1]31200'!F109</f>
        <v>0</v>
      </c>
      <c r="S109" s="158">
        <f>+'[1]31200'!G109</f>
        <v>0</v>
      </c>
      <c r="U109" s="160">
        <f>+'[1]32200'!E109</f>
        <v>0</v>
      </c>
      <c r="V109" s="200">
        <f>+'[1]32200'!F109</f>
        <v>0</v>
      </c>
      <c r="W109" s="158">
        <f>+'[1]32200'!G109</f>
        <v>0</v>
      </c>
      <c r="Y109" s="160">
        <f>+'[1]32300'!E109</f>
        <v>0</v>
      </c>
      <c r="Z109" s="200">
        <f>+'[1]32300'!F109</f>
        <v>0</v>
      </c>
      <c r="AA109" s="158">
        <f>+'[1]32300'!G109</f>
        <v>0</v>
      </c>
      <c r="AC109" s="160">
        <f>+'[1]32400'!E109</f>
        <v>0</v>
      </c>
      <c r="AD109" s="200">
        <f>+'[1]32400'!F109</f>
        <v>0</v>
      </c>
      <c r="AE109" s="158">
        <f>+'[1]32400'!G109</f>
        <v>0</v>
      </c>
    </row>
    <row r="110" spans="2:31" x14ac:dyDescent="0.25">
      <c r="B110" s="139"/>
      <c r="C110" s="193"/>
      <c r="D110" s="199"/>
      <c r="E110" s="152"/>
      <c r="F110" s="204"/>
      <c r="G110" s="149"/>
      <c r="I110" s="152"/>
      <c r="J110" s="204"/>
      <c r="K110" s="149"/>
      <c r="M110" s="152"/>
      <c r="N110" s="204"/>
      <c r="O110" s="149"/>
      <c r="Q110" s="152"/>
      <c r="R110" s="204"/>
      <c r="S110" s="149"/>
      <c r="U110" s="152"/>
      <c r="V110" s="204"/>
      <c r="W110" s="149"/>
      <c r="Y110" s="152"/>
      <c r="Z110" s="204"/>
      <c r="AA110" s="149"/>
      <c r="AC110" s="152"/>
      <c r="AD110" s="204"/>
      <c r="AE110" s="149"/>
    </row>
    <row r="111" spans="2:31" x14ac:dyDescent="0.25">
      <c r="B111" s="139">
        <v>2100</v>
      </c>
      <c r="C111" s="193"/>
      <c r="D111" s="201" t="s">
        <v>21</v>
      </c>
      <c r="E111" s="177">
        <f>SUM(E102:E109)</f>
        <v>83809727.859999999</v>
      </c>
      <c r="F111" s="203">
        <f>SUM(F102:F109)</f>
        <v>81980636.219999999</v>
      </c>
      <c r="G111" s="176">
        <f>SUM(G102:G109)</f>
        <v>125517540.3</v>
      </c>
      <c r="I111" s="177">
        <f>+[4]ESF!$F$14</f>
        <v>83809727.859999999</v>
      </c>
      <c r="J111" s="203">
        <f>+[5]ESF!$F$14</f>
        <v>81980636.219999999</v>
      </c>
      <c r="K111" s="176">
        <f>+[5]ESF!$G$14</f>
        <v>125517540.3</v>
      </c>
      <c r="M111" s="177">
        <f>+'[1]31130'!E111</f>
        <v>0</v>
      </c>
      <c r="N111" s="203">
        <f>+'[1]31130'!F111</f>
        <v>0</v>
      </c>
      <c r="O111" s="176">
        <f>+'[1]31130'!G111</f>
        <v>0</v>
      </c>
      <c r="Q111" s="177">
        <f>+'[1]31200'!E111</f>
        <v>0</v>
      </c>
      <c r="R111" s="203">
        <f>+'[1]31200'!F111</f>
        <v>0</v>
      </c>
      <c r="S111" s="176">
        <f>+'[1]31200'!G111</f>
        <v>0</v>
      </c>
      <c r="U111" s="177">
        <f>+'[1]32200'!E111</f>
        <v>0</v>
      </c>
      <c r="V111" s="203">
        <f>+'[1]32200'!F111</f>
        <v>0</v>
      </c>
      <c r="W111" s="176">
        <f>+'[1]32200'!G111</f>
        <v>0</v>
      </c>
      <c r="Y111" s="177">
        <f>+'[1]32300'!E111</f>
        <v>0</v>
      </c>
      <c r="Z111" s="203">
        <f>+'[1]32300'!F111</f>
        <v>0</v>
      </c>
      <c r="AA111" s="176">
        <f>+'[1]32300'!G111</f>
        <v>0</v>
      </c>
      <c r="AC111" s="177">
        <f>+'[1]32400'!E111</f>
        <v>0</v>
      </c>
      <c r="AD111" s="203">
        <f>+'[1]32400'!F111</f>
        <v>0</v>
      </c>
      <c r="AE111" s="176">
        <f>+'[1]32400'!G111</f>
        <v>0</v>
      </c>
    </row>
    <row r="112" spans="2:31" x14ac:dyDescent="0.25">
      <c r="B112" s="139"/>
      <c r="C112" s="193"/>
      <c r="D112" s="194"/>
      <c r="E112" s="152"/>
      <c r="F112" s="204"/>
      <c r="G112" s="149"/>
      <c r="I112" s="152"/>
      <c r="J112" s="204"/>
      <c r="K112" s="149"/>
      <c r="M112" s="152"/>
      <c r="N112" s="204"/>
      <c r="O112" s="149"/>
      <c r="Q112" s="152"/>
      <c r="R112" s="204"/>
      <c r="S112" s="149"/>
      <c r="U112" s="152"/>
      <c r="V112" s="204"/>
      <c r="W112" s="149"/>
      <c r="Y112" s="152"/>
      <c r="Z112" s="204"/>
      <c r="AA112" s="149"/>
      <c r="AC112" s="152"/>
      <c r="AD112" s="204"/>
      <c r="AE112" s="149"/>
    </row>
    <row r="113" spans="2:31" x14ac:dyDescent="0.25">
      <c r="B113" s="139"/>
      <c r="C113" s="145" t="s">
        <v>24</v>
      </c>
      <c r="D113" s="198"/>
      <c r="E113" s="160"/>
      <c r="F113" s="200"/>
      <c r="G113" s="158"/>
      <c r="I113" s="160"/>
      <c r="J113" s="200"/>
      <c r="K113" s="158"/>
      <c r="M113" s="160"/>
      <c r="N113" s="200"/>
      <c r="O113" s="158"/>
      <c r="Q113" s="160"/>
      <c r="R113" s="200"/>
      <c r="S113" s="158"/>
      <c r="U113" s="160"/>
      <c r="V113" s="200"/>
      <c r="W113" s="158"/>
      <c r="Y113" s="160"/>
      <c r="Z113" s="200"/>
      <c r="AA113" s="158"/>
      <c r="AC113" s="160"/>
      <c r="AD113" s="200"/>
      <c r="AE113" s="158"/>
    </row>
    <row r="114" spans="2:31" x14ac:dyDescent="0.25">
      <c r="B114" s="139">
        <v>2210</v>
      </c>
      <c r="C114" s="193"/>
      <c r="D114" s="199" t="s">
        <v>26</v>
      </c>
      <c r="E114" s="160">
        <f t="shared" ref="E114:G119" si="13">+I114+M114+Q114+U114+Y114+AC114</f>
        <v>0</v>
      </c>
      <c r="F114" s="200">
        <f t="shared" si="13"/>
        <v>0</v>
      </c>
      <c r="G114" s="158">
        <f t="shared" si="13"/>
        <v>0</v>
      </c>
      <c r="I114" s="160">
        <f>+[4]ESF!F17</f>
        <v>0</v>
      </c>
      <c r="J114" s="200">
        <f>+[5]ESF!F17</f>
        <v>0</v>
      </c>
      <c r="K114" s="158">
        <f>+'[1]31120'!G115</f>
        <v>0</v>
      </c>
      <c r="M114" s="160">
        <f>+'[1]31130'!E114</f>
        <v>0</v>
      </c>
      <c r="N114" s="200">
        <f>+'[1]31130'!F114</f>
        <v>0</v>
      </c>
      <c r="O114" s="158">
        <f>+'[1]31130'!G114</f>
        <v>0</v>
      </c>
      <c r="Q114" s="160">
        <f>+'[1]31200'!E114</f>
        <v>0</v>
      </c>
      <c r="R114" s="200">
        <f>+'[1]31200'!F114</f>
        <v>0</v>
      </c>
      <c r="S114" s="158">
        <f>+'[1]31200'!G114</f>
        <v>0</v>
      </c>
      <c r="U114" s="160">
        <f>+'[1]32200'!E114</f>
        <v>0</v>
      </c>
      <c r="V114" s="200">
        <f>+'[1]32200'!F114</f>
        <v>0</v>
      </c>
      <c r="W114" s="158">
        <f>+'[1]32200'!G114</f>
        <v>0</v>
      </c>
      <c r="Y114" s="160">
        <f>+'[1]32300'!E114</f>
        <v>0</v>
      </c>
      <c r="Z114" s="200">
        <f>+'[1]32300'!F114</f>
        <v>0</v>
      </c>
      <c r="AA114" s="158">
        <f>+'[1]32300'!G114</f>
        <v>0</v>
      </c>
      <c r="AC114" s="160">
        <f>+'[1]32400'!E114</f>
        <v>0</v>
      </c>
      <c r="AD114" s="200">
        <f>+'[1]32400'!F114</f>
        <v>0</v>
      </c>
      <c r="AE114" s="158">
        <f>+'[1]32400'!G114</f>
        <v>0</v>
      </c>
    </row>
    <row r="115" spans="2:31" x14ac:dyDescent="0.25">
      <c r="B115" s="139">
        <v>2220</v>
      </c>
      <c r="C115" s="193"/>
      <c r="D115" s="199" t="s">
        <v>28</v>
      </c>
      <c r="E115" s="160">
        <f t="shared" si="13"/>
        <v>0</v>
      </c>
      <c r="F115" s="200">
        <f t="shared" si="13"/>
        <v>0</v>
      </c>
      <c r="G115" s="158">
        <f t="shared" si="13"/>
        <v>0</v>
      </c>
      <c r="I115" s="160">
        <f>+[4]ESF!F18</f>
        <v>0</v>
      </c>
      <c r="J115" s="200">
        <f>+[5]ESF!F18</f>
        <v>0</v>
      </c>
      <c r="K115" s="158">
        <f>+'[1]31120'!G116</f>
        <v>0</v>
      </c>
      <c r="M115" s="160">
        <f>+'[1]31130'!E115</f>
        <v>0</v>
      </c>
      <c r="N115" s="200">
        <f>+'[1]31130'!F115</f>
        <v>0</v>
      </c>
      <c r="O115" s="158">
        <f>+'[1]31130'!G115</f>
        <v>0</v>
      </c>
      <c r="Q115" s="160">
        <f>+'[1]31200'!E115</f>
        <v>0</v>
      </c>
      <c r="R115" s="200">
        <f>+'[1]31200'!F115</f>
        <v>0</v>
      </c>
      <c r="S115" s="158">
        <f>+'[1]31200'!G115</f>
        <v>0</v>
      </c>
      <c r="U115" s="160">
        <f>+'[1]32200'!E115</f>
        <v>0</v>
      </c>
      <c r="V115" s="200">
        <f>+'[1]32200'!F115</f>
        <v>0</v>
      </c>
      <c r="W115" s="158">
        <f>+'[1]32200'!G115</f>
        <v>0</v>
      </c>
      <c r="Y115" s="160">
        <f>+'[1]32300'!E115</f>
        <v>0</v>
      </c>
      <c r="Z115" s="200">
        <f>+'[1]32300'!F115</f>
        <v>0</v>
      </c>
      <c r="AA115" s="158">
        <f>+'[1]32300'!G115</f>
        <v>0</v>
      </c>
      <c r="AC115" s="160">
        <f>+'[1]32400'!E115</f>
        <v>0</v>
      </c>
      <c r="AD115" s="200">
        <f>+'[1]32400'!F115</f>
        <v>0</v>
      </c>
      <c r="AE115" s="158">
        <f>+'[1]32400'!G115</f>
        <v>0</v>
      </c>
    </row>
    <row r="116" spans="2:31" x14ac:dyDescent="0.25">
      <c r="B116" s="139">
        <v>2230</v>
      </c>
      <c r="C116" s="193"/>
      <c r="D116" s="199" t="s">
        <v>30</v>
      </c>
      <c r="E116" s="160">
        <f t="shared" si="13"/>
        <v>91107280.930000007</v>
      </c>
      <c r="F116" s="200">
        <f t="shared" si="13"/>
        <v>105050446.84</v>
      </c>
      <c r="G116" s="158">
        <f t="shared" si="13"/>
        <v>116929458.87</v>
      </c>
      <c r="I116" s="160">
        <f>+[4]ESF!F19</f>
        <v>91107280.930000007</v>
      </c>
      <c r="J116" s="200">
        <f>+[5]ESF!F19</f>
        <v>105050446.84</v>
      </c>
      <c r="K116" s="158">
        <f>+[5]ESF!$G$19</f>
        <v>116929458.87</v>
      </c>
      <c r="M116" s="160">
        <f>+'[1]31130'!E116</f>
        <v>0</v>
      </c>
      <c r="N116" s="200">
        <f>+'[1]31130'!F116</f>
        <v>0</v>
      </c>
      <c r="O116" s="158">
        <f>+'[1]31130'!G116</f>
        <v>0</v>
      </c>
      <c r="Q116" s="160">
        <f>+'[1]31200'!E116</f>
        <v>0</v>
      </c>
      <c r="R116" s="200">
        <f>+'[1]31200'!F116</f>
        <v>0</v>
      </c>
      <c r="S116" s="158">
        <f>+'[1]31200'!G116</f>
        <v>0</v>
      </c>
      <c r="U116" s="160">
        <f>+'[1]32200'!E116</f>
        <v>0</v>
      </c>
      <c r="V116" s="200">
        <f>+'[1]32200'!F116</f>
        <v>0</v>
      </c>
      <c r="W116" s="158">
        <f>+'[1]32200'!G116</f>
        <v>0</v>
      </c>
      <c r="Y116" s="160">
        <f>+'[1]32300'!E116</f>
        <v>0</v>
      </c>
      <c r="Z116" s="200">
        <f>+'[1]32300'!F116</f>
        <v>0</v>
      </c>
      <c r="AA116" s="158">
        <f>+'[1]32300'!G116</f>
        <v>0</v>
      </c>
      <c r="AC116" s="160">
        <f>+'[1]32400'!E116</f>
        <v>0</v>
      </c>
      <c r="AD116" s="200">
        <f>+'[1]32400'!F116</f>
        <v>0</v>
      </c>
      <c r="AE116" s="158">
        <f>+'[1]32400'!G116</f>
        <v>0</v>
      </c>
    </row>
    <row r="117" spans="2:31" x14ac:dyDescent="0.25">
      <c r="B117" s="139">
        <v>2240</v>
      </c>
      <c r="C117" s="193"/>
      <c r="D117" s="199" t="s">
        <v>32</v>
      </c>
      <c r="E117" s="160">
        <f t="shared" si="13"/>
        <v>0</v>
      </c>
      <c r="F117" s="200">
        <f t="shared" si="13"/>
        <v>0</v>
      </c>
      <c r="G117" s="158">
        <f t="shared" si="13"/>
        <v>0</v>
      </c>
      <c r="I117" s="160">
        <f>+[4]ESF!F20</f>
        <v>0</v>
      </c>
      <c r="J117" s="200">
        <f>+[5]ESF!F20</f>
        <v>0</v>
      </c>
      <c r="K117" s="158">
        <f>+'[1]31120'!G118</f>
        <v>0</v>
      </c>
      <c r="M117" s="160">
        <f>+'[1]31130'!E117</f>
        <v>0</v>
      </c>
      <c r="N117" s="200">
        <f>+'[1]31130'!F117</f>
        <v>0</v>
      </c>
      <c r="O117" s="158">
        <f>+'[1]31130'!G117</f>
        <v>0</v>
      </c>
      <c r="Q117" s="160">
        <f>+'[1]31200'!E117</f>
        <v>0</v>
      </c>
      <c r="R117" s="200">
        <f>+'[1]31200'!F117</f>
        <v>0</v>
      </c>
      <c r="S117" s="158">
        <f>+'[1]31200'!G117</f>
        <v>0</v>
      </c>
      <c r="U117" s="160">
        <f>+'[1]32200'!E117</f>
        <v>0</v>
      </c>
      <c r="V117" s="200">
        <f>+'[1]32200'!F117</f>
        <v>0</v>
      </c>
      <c r="W117" s="158">
        <f>+'[1]32200'!G117</f>
        <v>0</v>
      </c>
      <c r="Y117" s="160">
        <f>+'[1]32300'!E117</f>
        <v>0</v>
      </c>
      <c r="Z117" s="200">
        <f>+'[1]32300'!F117</f>
        <v>0</v>
      </c>
      <c r="AA117" s="158">
        <f>+'[1]32300'!G117</f>
        <v>0</v>
      </c>
      <c r="AC117" s="160">
        <f>+'[1]32400'!E117</f>
        <v>0</v>
      </c>
      <c r="AD117" s="200">
        <f>+'[1]32400'!F117</f>
        <v>0</v>
      </c>
      <c r="AE117" s="158">
        <f>+'[1]32400'!G117</f>
        <v>0</v>
      </c>
    </row>
    <row r="118" spans="2:31" x14ac:dyDescent="0.25">
      <c r="B118" s="139">
        <v>2250</v>
      </c>
      <c r="C118" s="193"/>
      <c r="D118" s="199" t="s">
        <v>34</v>
      </c>
      <c r="E118" s="160">
        <f t="shared" si="13"/>
        <v>0</v>
      </c>
      <c r="F118" s="200">
        <f t="shared" si="13"/>
        <v>0</v>
      </c>
      <c r="G118" s="158">
        <f t="shared" si="13"/>
        <v>0</v>
      </c>
      <c r="I118" s="160">
        <f>+[4]ESF!F21</f>
        <v>0</v>
      </c>
      <c r="J118" s="200">
        <f>+[5]ESF!F21</f>
        <v>0</v>
      </c>
      <c r="K118" s="158">
        <f>+'[1]31120'!G119</f>
        <v>0</v>
      </c>
      <c r="M118" s="160">
        <f>+'[1]31130'!E118</f>
        <v>0</v>
      </c>
      <c r="N118" s="200">
        <f>+'[1]31130'!F118</f>
        <v>0</v>
      </c>
      <c r="O118" s="158">
        <f>+'[1]31130'!G118</f>
        <v>0</v>
      </c>
      <c r="Q118" s="160">
        <f>+'[1]31200'!E118</f>
        <v>0</v>
      </c>
      <c r="R118" s="200">
        <f>+'[1]31200'!F118</f>
        <v>0</v>
      </c>
      <c r="S118" s="158">
        <f>+'[1]31200'!G118</f>
        <v>0</v>
      </c>
      <c r="U118" s="160">
        <f>+'[1]32200'!E118</f>
        <v>0</v>
      </c>
      <c r="V118" s="200">
        <f>+'[1]32200'!F118</f>
        <v>0</v>
      </c>
      <c r="W118" s="158">
        <f>+'[1]32200'!G118</f>
        <v>0</v>
      </c>
      <c r="Y118" s="160">
        <f>+'[1]32300'!E118</f>
        <v>0</v>
      </c>
      <c r="Z118" s="200">
        <f>+'[1]32300'!F118</f>
        <v>0</v>
      </c>
      <c r="AA118" s="158">
        <f>+'[1]32300'!G118</f>
        <v>0</v>
      </c>
      <c r="AC118" s="160">
        <f>+'[1]32400'!E118</f>
        <v>0</v>
      </c>
      <c r="AD118" s="200">
        <f>+'[1]32400'!F118</f>
        <v>0</v>
      </c>
      <c r="AE118" s="158">
        <f>+'[1]32400'!G118</f>
        <v>0</v>
      </c>
    </row>
    <row r="119" spans="2:31" x14ac:dyDescent="0.25">
      <c r="B119" s="139">
        <v>2260</v>
      </c>
      <c r="C119" s="193"/>
      <c r="D119" s="199" t="s">
        <v>36</v>
      </c>
      <c r="E119" s="160">
        <f t="shared" si="13"/>
        <v>0</v>
      </c>
      <c r="F119" s="200">
        <f t="shared" si="13"/>
        <v>0</v>
      </c>
      <c r="G119" s="158">
        <f t="shared" si="13"/>
        <v>0</v>
      </c>
      <c r="I119" s="160">
        <f>+[4]ESF!F22</f>
        <v>0</v>
      </c>
      <c r="J119" s="200">
        <f>+[5]ESF!F22</f>
        <v>0</v>
      </c>
      <c r="K119" s="158">
        <f>+'[1]31120'!G120</f>
        <v>0</v>
      </c>
      <c r="M119" s="160">
        <f>+'[1]31130'!E119</f>
        <v>0</v>
      </c>
      <c r="N119" s="200">
        <f>+'[1]31130'!F119</f>
        <v>0</v>
      </c>
      <c r="O119" s="158">
        <f>+'[1]31130'!G119</f>
        <v>0</v>
      </c>
      <c r="Q119" s="160">
        <f>+'[1]31200'!E119</f>
        <v>0</v>
      </c>
      <c r="R119" s="200">
        <f>+'[1]31200'!F119</f>
        <v>0</v>
      </c>
      <c r="S119" s="158">
        <f>+'[1]31200'!G119</f>
        <v>0</v>
      </c>
      <c r="U119" s="160">
        <f>+'[1]32200'!E119</f>
        <v>0</v>
      </c>
      <c r="V119" s="200">
        <f>+'[1]32200'!F119</f>
        <v>0</v>
      </c>
      <c r="W119" s="158">
        <f>+'[1]32200'!G119</f>
        <v>0</v>
      </c>
      <c r="Y119" s="160">
        <f>+'[1]32300'!E119</f>
        <v>0</v>
      </c>
      <c r="Z119" s="200">
        <f>+'[1]32300'!F119</f>
        <v>0</v>
      </c>
      <c r="AA119" s="158">
        <f>+'[1]32300'!G119</f>
        <v>0</v>
      </c>
      <c r="AC119" s="160">
        <f>+'[1]32400'!E119</f>
        <v>0</v>
      </c>
      <c r="AD119" s="200">
        <f>+'[1]32400'!F119</f>
        <v>0</v>
      </c>
      <c r="AE119" s="158">
        <f>+'[1]32400'!G119</f>
        <v>0</v>
      </c>
    </row>
    <row r="120" spans="2:31" x14ac:dyDescent="0.25">
      <c r="B120" s="139"/>
      <c r="C120" s="193"/>
      <c r="D120" s="199"/>
      <c r="E120" s="160"/>
      <c r="F120" s="200"/>
      <c r="G120" s="158"/>
      <c r="I120" s="160"/>
      <c r="J120" s="200"/>
      <c r="K120" s="158"/>
      <c r="M120" s="160"/>
      <c r="N120" s="200"/>
      <c r="O120" s="158"/>
      <c r="Q120" s="160"/>
      <c r="R120" s="200"/>
      <c r="S120" s="158"/>
      <c r="U120" s="160"/>
      <c r="V120" s="200"/>
      <c r="W120" s="158"/>
      <c r="Y120" s="160"/>
      <c r="Z120" s="200"/>
      <c r="AA120" s="158"/>
      <c r="AC120" s="160"/>
      <c r="AD120" s="200"/>
      <c r="AE120" s="158"/>
    </row>
    <row r="121" spans="2:31" x14ac:dyDescent="0.25">
      <c r="B121" s="139">
        <v>2200</v>
      </c>
      <c r="C121" s="193"/>
      <c r="D121" s="201" t="s">
        <v>39</v>
      </c>
      <c r="E121" s="177">
        <f>SUM(E113:E119)</f>
        <v>91107280.930000007</v>
      </c>
      <c r="F121" s="203">
        <f>SUM(F113:F119)</f>
        <v>105050446.84</v>
      </c>
      <c r="G121" s="176">
        <f>SUM(G113:G119)</f>
        <v>116929458.87</v>
      </c>
      <c r="I121" s="177">
        <f>+[4]ESF!$F$24</f>
        <v>91107280.930000007</v>
      </c>
      <c r="J121" s="203">
        <f>+[5]ESF!$F$24</f>
        <v>105050446.84</v>
      </c>
      <c r="K121" s="176">
        <f>+[5]ESF!$G$24</f>
        <v>116929458.87</v>
      </c>
      <c r="M121" s="177">
        <f>+'[1]31130'!E121</f>
        <v>0</v>
      </c>
      <c r="N121" s="203">
        <f>+'[1]31130'!F121</f>
        <v>0</v>
      </c>
      <c r="O121" s="176">
        <f>+'[1]31130'!G121</f>
        <v>0</v>
      </c>
      <c r="Q121" s="177">
        <f>+'[1]31200'!E121</f>
        <v>0</v>
      </c>
      <c r="R121" s="203">
        <f>+'[1]31200'!F121</f>
        <v>0</v>
      </c>
      <c r="S121" s="176">
        <f>+'[1]31200'!G121</f>
        <v>0</v>
      </c>
      <c r="U121" s="177">
        <f>+'[1]32200'!E121</f>
        <v>0</v>
      </c>
      <c r="V121" s="203">
        <f>+'[1]32200'!F121</f>
        <v>0</v>
      </c>
      <c r="W121" s="176">
        <f>+'[1]32200'!G121</f>
        <v>0</v>
      </c>
      <c r="Y121" s="177">
        <f>+'[1]32300'!E121</f>
        <v>0</v>
      </c>
      <c r="Z121" s="203">
        <f>+'[1]32300'!F121</f>
        <v>0</v>
      </c>
      <c r="AA121" s="176">
        <f>+'[1]32300'!G121</f>
        <v>0</v>
      </c>
      <c r="AC121" s="177">
        <f>+'[1]32400'!E121</f>
        <v>0</v>
      </c>
      <c r="AD121" s="203">
        <f>+'[1]32400'!F121</f>
        <v>0</v>
      </c>
      <c r="AE121" s="176">
        <f>+'[1]32400'!G121</f>
        <v>0</v>
      </c>
    </row>
    <row r="122" spans="2:31" x14ac:dyDescent="0.25">
      <c r="B122" s="139"/>
      <c r="C122" s="193"/>
      <c r="D122" s="199"/>
      <c r="E122" s="152"/>
      <c r="F122" s="204"/>
      <c r="G122" s="149"/>
      <c r="I122" s="152"/>
      <c r="J122" s="204"/>
      <c r="K122" s="149"/>
      <c r="M122" s="152"/>
      <c r="N122" s="204"/>
      <c r="O122" s="149"/>
      <c r="Q122" s="152"/>
      <c r="R122" s="204"/>
      <c r="S122" s="149"/>
      <c r="U122" s="152"/>
      <c r="V122" s="204"/>
      <c r="W122" s="149"/>
      <c r="Y122" s="152"/>
      <c r="Z122" s="204"/>
      <c r="AA122" s="149"/>
      <c r="AC122" s="152"/>
      <c r="AD122" s="204"/>
      <c r="AE122" s="149"/>
    </row>
    <row r="123" spans="2:31" s="216" customFormat="1" x14ac:dyDescent="0.25">
      <c r="B123" s="213">
        <v>2000</v>
      </c>
      <c r="C123" s="214"/>
      <c r="D123" s="215" t="s">
        <v>41</v>
      </c>
      <c r="E123" s="180">
        <f>+E121+E111</f>
        <v>174917008.79000002</v>
      </c>
      <c r="F123" s="377">
        <f>+F121+F111</f>
        <v>187031083.06</v>
      </c>
      <c r="G123" s="179">
        <f>+G121+G111</f>
        <v>242446999.17000002</v>
      </c>
      <c r="I123" s="180">
        <f>+[4]ESF!$F$26</f>
        <v>174917008.79000002</v>
      </c>
      <c r="J123" s="377">
        <f>+[5]ESF!$F$26</f>
        <v>187031083.06</v>
      </c>
      <c r="K123" s="179">
        <f>+[5]ESF!$G$26</f>
        <v>242446999.17000002</v>
      </c>
      <c r="M123" s="180">
        <f>+'[1]31130'!E123</f>
        <v>0</v>
      </c>
      <c r="N123" s="377">
        <f>+'[1]31130'!F123</f>
        <v>0</v>
      </c>
      <c r="O123" s="179">
        <f>+'[1]31130'!G123</f>
        <v>0</v>
      </c>
      <c r="Q123" s="180">
        <f>+'[1]31200'!E123</f>
        <v>0</v>
      </c>
      <c r="R123" s="377">
        <f>+'[1]31200'!F123</f>
        <v>0</v>
      </c>
      <c r="S123" s="179">
        <f>+'[1]31200'!G123</f>
        <v>0</v>
      </c>
      <c r="U123" s="180">
        <f>+'[1]32200'!E123</f>
        <v>0</v>
      </c>
      <c r="V123" s="377">
        <f>+'[1]32200'!F123</f>
        <v>0</v>
      </c>
      <c r="W123" s="179">
        <f>+'[1]32200'!G123</f>
        <v>0</v>
      </c>
      <c r="Y123" s="180">
        <f>+'[1]32300'!E123</f>
        <v>0</v>
      </c>
      <c r="Z123" s="377">
        <f>+'[1]32300'!F123</f>
        <v>0</v>
      </c>
      <c r="AA123" s="179">
        <f>+'[1]32300'!G123</f>
        <v>0</v>
      </c>
      <c r="AC123" s="180">
        <f>+'[1]32400'!E123</f>
        <v>0</v>
      </c>
      <c r="AD123" s="377">
        <f>+'[1]32400'!F123</f>
        <v>0</v>
      </c>
      <c r="AE123" s="179">
        <f>+'[1]32400'!G123</f>
        <v>0</v>
      </c>
    </row>
    <row r="124" spans="2:31" x14ac:dyDescent="0.25">
      <c r="B124" s="139"/>
      <c r="C124" s="193"/>
      <c r="D124" s="194"/>
      <c r="E124" s="152"/>
      <c r="F124" s="204"/>
      <c r="G124" s="149"/>
      <c r="I124" s="152"/>
      <c r="J124" s="204"/>
      <c r="K124" s="149"/>
      <c r="M124" s="152"/>
      <c r="N124" s="204"/>
      <c r="O124" s="149"/>
      <c r="Q124" s="152"/>
      <c r="R124" s="204"/>
      <c r="S124" s="149"/>
      <c r="U124" s="152"/>
      <c r="V124" s="204"/>
      <c r="W124" s="149"/>
      <c r="Y124" s="152"/>
      <c r="Z124" s="204"/>
      <c r="AA124" s="149"/>
      <c r="AC124" s="152"/>
      <c r="AD124" s="204"/>
      <c r="AE124" s="149"/>
    </row>
    <row r="125" spans="2:31" x14ac:dyDescent="0.25">
      <c r="B125" s="139"/>
      <c r="C125" s="145" t="s">
        <v>43</v>
      </c>
      <c r="D125" s="198"/>
      <c r="E125" s="152"/>
      <c r="F125" s="204"/>
      <c r="G125" s="149"/>
      <c r="I125" s="152"/>
      <c r="J125" s="204"/>
      <c r="K125" s="149"/>
      <c r="M125" s="152"/>
      <c r="N125" s="204"/>
      <c r="O125" s="149"/>
      <c r="Q125" s="152"/>
      <c r="R125" s="204"/>
      <c r="S125" s="149"/>
      <c r="U125" s="152"/>
      <c r="V125" s="204"/>
      <c r="W125" s="149"/>
      <c r="Y125" s="152"/>
      <c r="Z125" s="204"/>
      <c r="AA125" s="149"/>
      <c r="AC125" s="152"/>
      <c r="AD125" s="204"/>
      <c r="AE125" s="149"/>
    </row>
    <row r="126" spans="2:31" x14ac:dyDescent="0.25">
      <c r="B126" s="139"/>
      <c r="C126" s="193"/>
      <c r="D126" s="194"/>
      <c r="E126" s="152"/>
      <c r="F126" s="204"/>
      <c r="G126" s="149"/>
      <c r="I126" s="152"/>
      <c r="J126" s="204"/>
      <c r="K126" s="149"/>
      <c r="M126" s="152"/>
      <c r="N126" s="204"/>
      <c r="O126" s="149"/>
      <c r="Q126" s="152"/>
      <c r="R126" s="204"/>
      <c r="S126" s="149"/>
      <c r="U126" s="152"/>
      <c r="V126" s="204"/>
      <c r="W126" s="149"/>
      <c r="Y126" s="152"/>
      <c r="Z126" s="204"/>
      <c r="AA126" s="149"/>
      <c r="AC126" s="152"/>
      <c r="AD126" s="204"/>
      <c r="AE126" s="149"/>
    </row>
    <row r="127" spans="2:31" x14ac:dyDescent="0.25">
      <c r="B127" s="139">
        <v>3100</v>
      </c>
      <c r="C127" s="219" t="s">
        <v>44</v>
      </c>
      <c r="D127" s="198"/>
      <c r="E127" s="180">
        <f>SUM(E128:E130)</f>
        <v>486275436.76999998</v>
      </c>
      <c r="F127" s="377">
        <f>SUM(F128:F130)</f>
        <v>486275436.76999998</v>
      </c>
      <c r="G127" s="179">
        <f>SUM(G128:G130)</f>
        <v>486365438.76999998</v>
      </c>
      <c r="I127" s="180">
        <f>+'[1]31120'!E128</f>
        <v>486275436.76999998</v>
      </c>
      <c r="J127" s="377">
        <f>+[5]ESF!$F$30</f>
        <v>486275436.76999998</v>
      </c>
      <c r="K127" s="179">
        <f>+[5]ESF!$G$31</f>
        <v>486365438.76999998</v>
      </c>
      <c r="M127" s="180">
        <f>+'[1]31130'!E127</f>
        <v>0</v>
      </c>
      <c r="N127" s="377">
        <f>+'[1]31130'!F127</f>
        <v>0</v>
      </c>
      <c r="O127" s="179">
        <f>+'[1]31130'!G127</f>
        <v>0</v>
      </c>
      <c r="Q127" s="180">
        <f>+'[1]31200'!E127</f>
        <v>0</v>
      </c>
      <c r="R127" s="377">
        <f>+'[1]31200'!F127</f>
        <v>0</v>
      </c>
      <c r="S127" s="179">
        <f>+'[1]31200'!G127</f>
        <v>0</v>
      </c>
      <c r="U127" s="180">
        <f>+'[1]32200'!E127</f>
        <v>0</v>
      </c>
      <c r="V127" s="377">
        <f>+'[1]32200'!F127</f>
        <v>0</v>
      </c>
      <c r="W127" s="179">
        <f>+'[1]32200'!G127</f>
        <v>0</v>
      </c>
      <c r="Y127" s="180">
        <f>+'[1]32300'!E127</f>
        <v>0</v>
      </c>
      <c r="Z127" s="377">
        <f>+'[1]32300'!F127</f>
        <v>0</v>
      </c>
      <c r="AA127" s="179">
        <f>+'[1]32300'!G127</f>
        <v>0</v>
      </c>
      <c r="AC127" s="180">
        <f>+'[1]32400'!E127</f>
        <v>0</v>
      </c>
      <c r="AD127" s="377">
        <f>+'[1]32400'!F127</f>
        <v>0</v>
      </c>
      <c r="AE127" s="179">
        <f>+'[1]32400'!G127</f>
        <v>0</v>
      </c>
    </row>
    <row r="128" spans="2:31" x14ac:dyDescent="0.25">
      <c r="B128" s="139">
        <v>3110</v>
      </c>
      <c r="C128" s="193"/>
      <c r="D128" s="199" t="s">
        <v>45</v>
      </c>
      <c r="E128" s="160">
        <f t="shared" ref="E128:G130" si="14">+I128+M128+Q128+U128+Y128+AC128</f>
        <v>486275436.76999998</v>
      </c>
      <c r="F128" s="200">
        <f t="shared" si="14"/>
        <v>486275436.76999998</v>
      </c>
      <c r="G128" s="158">
        <f t="shared" si="14"/>
        <v>486365438.76999998</v>
      </c>
      <c r="I128" s="160">
        <f>+[4]ESF!F31</f>
        <v>486275436.76999998</v>
      </c>
      <c r="J128" s="200">
        <f>+[5]ESF!$F$31</f>
        <v>486275436.76999998</v>
      </c>
      <c r="K128" s="158">
        <f>+[5]ESF!G31</f>
        <v>486365438.76999998</v>
      </c>
      <c r="M128" s="160">
        <f>+'[1]31130'!E128</f>
        <v>0</v>
      </c>
      <c r="N128" s="200">
        <f>+'[1]31130'!F128</f>
        <v>0</v>
      </c>
      <c r="O128" s="158">
        <f>+'[1]31130'!G128</f>
        <v>0</v>
      </c>
      <c r="Q128" s="160">
        <f>+'[1]31200'!E128</f>
        <v>0</v>
      </c>
      <c r="R128" s="200">
        <f>+'[1]31200'!F128</f>
        <v>0</v>
      </c>
      <c r="S128" s="158">
        <f>+'[1]31200'!G128</f>
        <v>0</v>
      </c>
      <c r="U128" s="160">
        <f>+'[1]32200'!E128</f>
        <v>0</v>
      </c>
      <c r="V128" s="200">
        <f>+'[1]32200'!F128</f>
        <v>0</v>
      </c>
      <c r="W128" s="158">
        <f>+'[1]32200'!G128</f>
        <v>0</v>
      </c>
      <c r="Y128" s="160">
        <f>+'[1]32300'!E128</f>
        <v>0</v>
      </c>
      <c r="Z128" s="200">
        <f>+'[1]32300'!F128</f>
        <v>0</v>
      </c>
      <c r="AA128" s="158">
        <f>+'[1]32300'!G128</f>
        <v>0</v>
      </c>
      <c r="AC128" s="160">
        <f>+'[1]32400'!E128</f>
        <v>0</v>
      </c>
      <c r="AD128" s="200">
        <f>+'[1]32400'!F128</f>
        <v>0</v>
      </c>
      <c r="AE128" s="158">
        <f>+'[1]32400'!G128</f>
        <v>0</v>
      </c>
    </row>
    <row r="129" spans="2:31" x14ac:dyDescent="0.25">
      <c r="B129" s="139">
        <v>3120</v>
      </c>
      <c r="C129" s="193"/>
      <c r="D129" s="199" t="s">
        <v>46</v>
      </c>
      <c r="E129" s="160">
        <f t="shared" si="14"/>
        <v>0</v>
      </c>
      <c r="F129" s="200">
        <f t="shared" si="14"/>
        <v>0</v>
      </c>
      <c r="G129" s="158">
        <f t="shared" si="14"/>
        <v>0</v>
      </c>
      <c r="I129" s="160">
        <f>+[4]ESF!F32</f>
        <v>0</v>
      </c>
      <c r="J129" s="200">
        <f>+'[1]31120'!F130</f>
        <v>0</v>
      </c>
      <c r="K129" s="158">
        <f>+'[1]31120'!G130</f>
        <v>0</v>
      </c>
      <c r="M129" s="160">
        <f>+'[1]31130'!E129</f>
        <v>0</v>
      </c>
      <c r="N129" s="200">
        <f>+'[1]31130'!F129</f>
        <v>0</v>
      </c>
      <c r="O129" s="158">
        <f>+'[1]31130'!G129</f>
        <v>0</v>
      </c>
      <c r="Q129" s="160">
        <f>+'[1]31200'!E129</f>
        <v>0</v>
      </c>
      <c r="R129" s="200">
        <f>+'[1]31200'!F129</f>
        <v>0</v>
      </c>
      <c r="S129" s="158">
        <f>+'[1]31200'!G129</f>
        <v>0</v>
      </c>
      <c r="U129" s="160">
        <f>+'[1]32200'!E129</f>
        <v>0</v>
      </c>
      <c r="V129" s="200">
        <f>+'[1]32200'!F129</f>
        <v>0</v>
      </c>
      <c r="W129" s="158">
        <f>+'[1]32200'!G129</f>
        <v>0</v>
      </c>
      <c r="Y129" s="160">
        <f>+'[1]32300'!E129</f>
        <v>0</v>
      </c>
      <c r="Z129" s="200">
        <f>+'[1]32300'!F129</f>
        <v>0</v>
      </c>
      <c r="AA129" s="158">
        <f>+'[1]32300'!G129</f>
        <v>0</v>
      </c>
      <c r="AC129" s="160">
        <f>+'[1]32400'!E129</f>
        <v>0</v>
      </c>
      <c r="AD129" s="200">
        <f>+'[1]32400'!F129</f>
        <v>0</v>
      </c>
      <c r="AE129" s="158">
        <f>+'[1]32400'!G129</f>
        <v>0</v>
      </c>
    </row>
    <row r="130" spans="2:31" x14ac:dyDescent="0.25">
      <c r="B130" s="139">
        <v>3130</v>
      </c>
      <c r="C130" s="193"/>
      <c r="D130" s="199" t="s">
        <v>47</v>
      </c>
      <c r="E130" s="160">
        <f t="shared" si="14"/>
        <v>0</v>
      </c>
      <c r="F130" s="200">
        <f t="shared" si="14"/>
        <v>0</v>
      </c>
      <c r="G130" s="158">
        <f t="shared" si="14"/>
        <v>0</v>
      </c>
      <c r="I130" s="160">
        <f>+[4]ESF!F33</f>
        <v>0</v>
      </c>
      <c r="J130" s="200">
        <f>+'[1]31120'!F131</f>
        <v>0</v>
      </c>
      <c r="K130" s="158">
        <f>+'[1]31120'!G131</f>
        <v>0</v>
      </c>
      <c r="M130" s="160">
        <f>+'[1]31130'!E130</f>
        <v>0</v>
      </c>
      <c r="N130" s="200">
        <f>+'[1]31130'!F130</f>
        <v>0</v>
      </c>
      <c r="O130" s="158">
        <f>+'[1]31130'!G130</f>
        <v>0</v>
      </c>
      <c r="Q130" s="160">
        <f>+'[1]31200'!E130</f>
        <v>0</v>
      </c>
      <c r="R130" s="200">
        <f>+'[1]31200'!F130</f>
        <v>0</v>
      </c>
      <c r="S130" s="158">
        <f>+'[1]31200'!G130</f>
        <v>0</v>
      </c>
      <c r="U130" s="160">
        <f>+'[1]32200'!E130</f>
        <v>0</v>
      </c>
      <c r="V130" s="200">
        <f>+'[1]32200'!F130</f>
        <v>0</v>
      </c>
      <c r="W130" s="158">
        <f>+'[1]32200'!G130</f>
        <v>0</v>
      </c>
      <c r="Y130" s="160">
        <f>+'[1]32300'!E130</f>
        <v>0</v>
      </c>
      <c r="Z130" s="200">
        <f>+'[1]32300'!F130</f>
        <v>0</v>
      </c>
      <c r="AA130" s="158">
        <f>+'[1]32300'!G130</f>
        <v>0</v>
      </c>
      <c r="AC130" s="160">
        <f>+'[1]32400'!E130</f>
        <v>0</v>
      </c>
      <c r="AD130" s="200">
        <f>+'[1]32400'!F130</f>
        <v>0</v>
      </c>
      <c r="AE130" s="158">
        <f>+'[1]32400'!G130</f>
        <v>0</v>
      </c>
    </row>
    <row r="131" spans="2:31" x14ac:dyDescent="0.25">
      <c r="B131" s="139"/>
      <c r="C131" s="193"/>
      <c r="D131" s="199"/>
      <c r="E131" s="160"/>
      <c r="F131" s="200"/>
      <c r="G131" s="158"/>
      <c r="I131" s="160"/>
      <c r="J131" s="200"/>
      <c r="K131" s="158"/>
      <c r="M131" s="160"/>
      <c r="N131" s="200"/>
      <c r="O131" s="158"/>
      <c r="Q131" s="160"/>
      <c r="R131" s="200"/>
      <c r="S131" s="158"/>
      <c r="U131" s="160"/>
      <c r="V131" s="200"/>
      <c r="W131" s="158"/>
      <c r="Y131" s="160"/>
      <c r="Z131" s="200"/>
      <c r="AA131" s="158"/>
      <c r="AC131" s="160"/>
      <c r="AD131" s="200"/>
      <c r="AE131" s="158"/>
    </row>
    <row r="132" spans="2:31" x14ac:dyDescent="0.25">
      <c r="B132" s="139">
        <v>3200</v>
      </c>
      <c r="C132" s="219" t="s">
        <v>48</v>
      </c>
      <c r="D132" s="198"/>
      <c r="E132" s="180">
        <f>SUM(E133:E137)</f>
        <v>1714136498.8600001</v>
      </c>
      <c r="F132" s="377">
        <f>SUM(F133:F137)</f>
        <v>1496735282.98</v>
      </c>
      <c r="G132" s="179">
        <f>SUM(G133:G137)</f>
        <v>1312942193.7</v>
      </c>
      <c r="I132" s="180">
        <f>+[4]ESF!$F$35</f>
        <v>1714136498.8600001</v>
      </c>
      <c r="J132" s="377">
        <f>+[5]ESF!$F$35</f>
        <v>1496735282.98</v>
      </c>
      <c r="K132" s="179">
        <f>+[5]ESF!$G$35</f>
        <v>1312942193.7</v>
      </c>
      <c r="M132" s="180">
        <f>+'[1]31130'!E132</f>
        <v>0</v>
      </c>
      <c r="N132" s="377">
        <f>+'[1]31130'!F132</f>
        <v>0</v>
      </c>
      <c r="O132" s="179">
        <f>+'[1]31130'!G132</f>
        <v>0</v>
      </c>
      <c r="Q132" s="180">
        <f>+'[1]31200'!E132</f>
        <v>0</v>
      </c>
      <c r="R132" s="377">
        <f>+'[1]31200'!F132</f>
        <v>0</v>
      </c>
      <c r="S132" s="179">
        <f>+'[1]31200'!G132</f>
        <v>0</v>
      </c>
      <c r="U132" s="180">
        <f>+'[1]32200'!E132</f>
        <v>0</v>
      </c>
      <c r="V132" s="377">
        <f>+'[1]32200'!F132</f>
        <v>0</v>
      </c>
      <c r="W132" s="179">
        <f>+'[1]32200'!G132</f>
        <v>0</v>
      </c>
      <c r="Y132" s="180">
        <f>+'[1]32300'!E132</f>
        <v>0</v>
      </c>
      <c r="Z132" s="377">
        <f>+'[1]32300'!F132</f>
        <v>0</v>
      </c>
      <c r="AA132" s="179">
        <f>+'[1]32300'!G132</f>
        <v>0</v>
      </c>
      <c r="AC132" s="180">
        <f>+'[1]32400'!E132</f>
        <v>0</v>
      </c>
      <c r="AD132" s="377">
        <f>+'[1]32400'!F132</f>
        <v>0</v>
      </c>
      <c r="AE132" s="179">
        <f>+'[1]32400'!G132</f>
        <v>0</v>
      </c>
    </row>
    <row r="133" spans="2:31" x14ac:dyDescent="0.25">
      <c r="B133" s="139">
        <v>3210</v>
      </c>
      <c r="C133" s="193"/>
      <c r="D133" s="199" t="s">
        <v>49</v>
      </c>
      <c r="E133" s="160">
        <f t="shared" ref="E133:G137" si="15">+I133+M133+Q133+U133+Y133+AC133</f>
        <v>220821168.18000001</v>
      </c>
      <c r="F133" s="200">
        <f t="shared" si="15"/>
        <v>188173879.88999999</v>
      </c>
      <c r="G133" s="158">
        <f t="shared" si="15"/>
        <v>255428335.34999999</v>
      </c>
      <c r="I133" s="160">
        <f>+[4]ESF!$F$36</f>
        <v>220821168.18000001</v>
      </c>
      <c r="J133" s="200">
        <f>+[5]ESF!F36</f>
        <v>188173879.88999999</v>
      </c>
      <c r="K133" s="158">
        <f>+[5]ESF!G36</f>
        <v>255428335.34999999</v>
      </c>
      <c r="M133" s="160">
        <f>+'[1]31130'!E133</f>
        <v>0</v>
      </c>
      <c r="N133" s="200">
        <f>+'[1]31130'!F133</f>
        <v>0</v>
      </c>
      <c r="O133" s="158">
        <f>+'[1]31130'!G133</f>
        <v>0</v>
      </c>
      <c r="Q133" s="160">
        <f>+'[1]31200'!E133</f>
        <v>0</v>
      </c>
      <c r="R133" s="200">
        <f>+'[1]31200'!F133</f>
        <v>0</v>
      </c>
      <c r="S133" s="158">
        <f>+'[1]31200'!G133</f>
        <v>0</v>
      </c>
      <c r="U133" s="160">
        <f>+'[1]32200'!E133</f>
        <v>0</v>
      </c>
      <c r="V133" s="200">
        <f>+'[1]32200'!F133</f>
        <v>0</v>
      </c>
      <c r="W133" s="158">
        <f>+'[1]32200'!G133</f>
        <v>0</v>
      </c>
      <c r="Y133" s="160">
        <f>+'[1]32300'!E133</f>
        <v>0</v>
      </c>
      <c r="Z133" s="200">
        <f>+'[1]32300'!F133</f>
        <v>0</v>
      </c>
      <c r="AA133" s="158">
        <f>+'[1]32300'!G133</f>
        <v>0</v>
      </c>
      <c r="AC133" s="160">
        <f>+'[1]32400'!E133</f>
        <v>0</v>
      </c>
      <c r="AD133" s="200">
        <f>+'[1]32400'!F133</f>
        <v>0</v>
      </c>
      <c r="AE133" s="158">
        <f>+'[1]32400'!G133</f>
        <v>0</v>
      </c>
    </row>
    <row r="134" spans="2:31" x14ac:dyDescent="0.25">
      <c r="B134" s="139">
        <v>3220</v>
      </c>
      <c r="C134" s="193"/>
      <c r="D134" s="199" t="s">
        <v>50</v>
      </c>
      <c r="E134" s="160">
        <f t="shared" si="15"/>
        <v>1493315330.6800001</v>
      </c>
      <c r="F134" s="200">
        <f t="shared" si="15"/>
        <v>1308561403.0899999</v>
      </c>
      <c r="G134" s="158">
        <f t="shared" si="15"/>
        <v>1057513858.35</v>
      </c>
      <c r="I134" s="160">
        <f>+[4]ESF!$F$37</f>
        <v>1493315330.6800001</v>
      </c>
      <c r="J134" s="200">
        <f>+[5]ESF!F37</f>
        <v>1308561403.0899999</v>
      </c>
      <c r="K134" s="158">
        <f>+[5]ESF!G37</f>
        <v>1057513858.35</v>
      </c>
      <c r="M134" s="160">
        <f>+'[1]31130'!E134</f>
        <v>0</v>
      </c>
      <c r="N134" s="200">
        <f>+'[1]31130'!F134</f>
        <v>0</v>
      </c>
      <c r="O134" s="158">
        <f>+'[1]31130'!G134</f>
        <v>0</v>
      </c>
      <c r="Q134" s="160">
        <f>+'[1]31200'!E134</f>
        <v>0</v>
      </c>
      <c r="R134" s="200">
        <f>+'[1]31200'!F134</f>
        <v>0</v>
      </c>
      <c r="S134" s="158">
        <f>+'[1]31200'!G134</f>
        <v>0</v>
      </c>
      <c r="U134" s="160">
        <f>+'[1]32200'!E134</f>
        <v>0</v>
      </c>
      <c r="V134" s="200">
        <f>+'[1]32200'!F134</f>
        <v>0</v>
      </c>
      <c r="W134" s="158">
        <f>+'[1]32200'!G134</f>
        <v>0</v>
      </c>
      <c r="Y134" s="160">
        <f>+'[1]32300'!E134</f>
        <v>0</v>
      </c>
      <c r="Z134" s="200">
        <f>+'[1]32300'!F134</f>
        <v>0</v>
      </c>
      <c r="AA134" s="158">
        <f>+'[1]32300'!G134</f>
        <v>0</v>
      </c>
      <c r="AC134" s="160">
        <f>+'[1]32400'!E134</f>
        <v>0</v>
      </c>
      <c r="AD134" s="200">
        <f>+'[1]32400'!F134</f>
        <v>0</v>
      </c>
      <c r="AE134" s="158">
        <f>+'[1]32400'!G134</f>
        <v>0</v>
      </c>
    </row>
    <row r="135" spans="2:31" x14ac:dyDescent="0.25">
      <c r="B135" s="139">
        <v>3230</v>
      </c>
      <c r="C135" s="193"/>
      <c r="D135" s="199" t="s">
        <v>51</v>
      </c>
      <c r="E135" s="160">
        <f t="shared" si="15"/>
        <v>0</v>
      </c>
      <c r="F135" s="200">
        <f t="shared" si="15"/>
        <v>0</v>
      </c>
      <c r="G135" s="158">
        <f t="shared" si="15"/>
        <v>0</v>
      </c>
      <c r="I135" s="160">
        <f>+'[1]31120'!E136</f>
        <v>0</v>
      </c>
      <c r="J135" s="200">
        <f>+'[1]31120'!F136</f>
        <v>0</v>
      </c>
      <c r="K135" s="158">
        <f>+'[1]31120'!G136</f>
        <v>0</v>
      </c>
      <c r="M135" s="160">
        <f>+'[1]31130'!E135</f>
        <v>0</v>
      </c>
      <c r="N135" s="200">
        <f>+'[1]31130'!F135</f>
        <v>0</v>
      </c>
      <c r="O135" s="158">
        <f>+'[1]31130'!G135</f>
        <v>0</v>
      </c>
      <c r="Q135" s="160">
        <f>+'[1]31200'!E135</f>
        <v>0</v>
      </c>
      <c r="R135" s="200">
        <f>+'[1]31200'!F135</f>
        <v>0</v>
      </c>
      <c r="S135" s="158">
        <f>+'[1]31200'!G135</f>
        <v>0</v>
      </c>
      <c r="U135" s="160">
        <f>+'[1]32200'!E135</f>
        <v>0</v>
      </c>
      <c r="V135" s="200">
        <f>+'[1]32200'!F135</f>
        <v>0</v>
      </c>
      <c r="W135" s="158">
        <f>+'[1]32200'!G135</f>
        <v>0</v>
      </c>
      <c r="Y135" s="160">
        <f>+'[1]32300'!E135</f>
        <v>0</v>
      </c>
      <c r="Z135" s="200">
        <f>+'[1]32300'!F135</f>
        <v>0</v>
      </c>
      <c r="AA135" s="158">
        <f>+'[1]32300'!G135</f>
        <v>0</v>
      </c>
      <c r="AC135" s="160">
        <f>+'[1]32400'!E135</f>
        <v>0</v>
      </c>
      <c r="AD135" s="200">
        <f>+'[1]32400'!F135</f>
        <v>0</v>
      </c>
      <c r="AE135" s="158">
        <f>+'[1]32400'!G135</f>
        <v>0</v>
      </c>
    </row>
    <row r="136" spans="2:31" x14ac:dyDescent="0.25">
      <c r="B136" s="139">
        <v>3240</v>
      </c>
      <c r="C136" s="193"/>
      <c r="D136" s="199" t="s">
        <v>52</v>
      </c>
      <c r="E136" s="160">
        <f t="shared" si="15"/>
        <v>0</v>
      </c>
      <c r="F136" s="200">
        <f t="shared" si="15"/>
        <v>0</v>
      </c>
      <c r="G136" s="158">
        <f t="shared" si="15"/>
        <v>0</v>
      </c>
      <c r="I136" s="160">
        <f>+'[1]31120'!E137</f>
        <v>0</v>
      </c>
      <c r="J136" s="200">
        <f>+'[1]31120'!F137</f>
        <v>0</v>
      </c>
      <c r="K136" s="158">
        <f>+'[1]31120'!G137</f>
        <v>0</v>
      </c>
      <c r="M136" s="160">
        <f>+'[1]31130'!E136</f>
        <v>0</v>
      </c>
      <c r="N136" s="200">
        <f>+'[1]31130'!F136</f>
        <v>0</v>
      </c>
      <c r="O136" s="158">
        <f>+'[1]31130'!G136</f>
        <v>0</v>
      </c>
      <c r="Q136" s="160">
        <f>+'[1]31200'!E136</f>
        <v>0</v>
      </c>
      <c r="R136" s="200">
        <f>+'[1]31200'!F136</f>
        <v>0</v>
      </c>
      <c r="S136" s="158">
        <f>+'[1]31200'!G136</f>
        <v>0</v>
      </c>
      <c r="U136" s="160">
        <f>+'[1]32200'!E136</f>
        <v>0</v>
      </c>
      <c r="V136" s="200">
        <f>+'[1]32200'!F136</f>
        <v>0</v>
      </c>
      <c r="W136" s="158">
        <f>+'[1]32200'!G136</f>
        <v>0</v>
      </c>
      <c r="Y136" s="160">
        <f>+'[1]32300'!E136</f>
        <v>0</v>
      </c>
      <c r="Z136" s="200">
        <f>+'[1]32300'!F136</f>
        <v>0</v>
      </c>
      <c r="AA136" s="158">
        <f>+'[1]32300'!G136</f>
        <v>0</v>
      </c>
      <c r="AC136" s="160">
        <f>+'[1]32400'!E136</f>
        <v>0</v>
      </c>
      <c r="AD136" s="200">
        <f>+'[1]32400'!F136</f>
        <v>0</v>
      </c>
      <c r="AE136" s="158">
        <f>+'[1]32400'!G136</f>
        <v>0</v>
      </c>
    </row>
    <row r="137" spans="2:31" x14ac:dyDescent="0.25">
      <c r="B137" s="139">
        <v>3250</v>
      </c>
      <c r="C137" s="193"/>
      <c r="D137" s="199" t="s">
        <v>53</v>
      </c>
      <c r="E137" s="160">
        <f t="shared" si="15"/>
        <v>0</v>
      </c>
      <c r="F137" s="200">
        <f t="shared" si="15"/>
        <v>0</v>
      </c>
      <c r="G137" s="158">
        <f t="shared" si="15"/>
        <v>0</v>
      </c>
      <c r="I137" s="160">
        <f>+'[1]31120'!E138</f>
        <v>0</v>
      </c>
      <c r="J137" s="200">
        <f>+'[1]31120'!F138</f>
        <v>0</v>
      </c>
      <c r="K137" s="158">
        <f>+'[1]31120'!G138</f>
        <v>0</v>
      </c>
      <c r="M137" s="160">
        <f>+'[1]31130'!E137</f>
        <v>0</v>
      </c>
      <c r="N137" s="200">
        <f>+'[1]31130'!F137</f>
        <v>0</v>
      </c>
      <c r="O137" s="158">
        <f>+'[1]31130'!G137</f>
        <v>0</v>
      </c>
      <c r="Q137" s="160">
        <f>+'[1]31200'!E137</f>
        <v>0</v>
      </c>
      <c r="R137" s="200">
        <f>+'[1]31200'!F137</f>
        <v>0</v>
      </c>
      <c r="S137" s="158">
        <f>+'[1]31200'!G137</f>
        <v>0</v>
      </c>
      <c r="U137" s="160">
        <f>+'[1]32200'!E137</f>
        <v>0</v>
      </c>
      <c r="V137" s="200">
        <f>+'[1]32200'!F137</f>
        <v>0</v>
      </c>
      <c r="W137" s="158">
        <f>+'[1]32200'!G137</f>
        <v>0</v>
      </c>
      <c r="Y137" s="160">
        <f>+'[1]32300'!E137</f>
        <v>0</v>
      </c>
      <c r="Z137" s="200">
        <f>+'[1]32300'!F137</f>
        <v>0</v>
      </c>
      <c r="AA137" s="158">
        <f>+'[1]32300'!G137</f>
        <v>0</v>
      </c>
      <c r="AC137" s="160">
        <f>+'[1]32400'!E137</f>
        <v>0</v>
      </c>
      <c r="AD137" s="200">
        <f>+'[1]32400'!F137</f>
        <v>0</v>
      </c>
      <c r="AE137" s="158">
        <f>+'[1]32400'!G137</f>
        <v>0</v>
      </c>
    </row>
    <row r="138" spans="2:31" x14ac:dyDescent="0.25">
      <c r="B138" s="139"/>
      <c r="C138" s="193"/>
      <c r="D138" s="199"/>
      <c r="E138" s="160"/>
      <c r="F138" s="200"/>
      <c r="G138" s="158"/>
      <c r="I138" s="160"/>
      <c r="J138" s="200"/>
      <c r="K138" s="158"/>
      <c r="M138" s="160"/>
      <c r="N138" s="200"/>
      <c r="O138" s="158"/>
      <c r="Q138" s="160"/>
      <c r="R138" s="200"/>
      <c r="S138" s="158"/>
      <c r="U138" s="160"/>
      <c r="V138" s="200"/>
      <c r="W138" s="158"/>
      <c r="Y138" s="160"/>
      <c r="Z138" s="200"/>
      <c r="AA138" s="158"/>
      <c r="AC138" s="160"/>
      <c r="AD138" s="200"/>
      <c r="AE138" s="158"/>
    </row>
    <row r="139" spans="2:31" x14ac:dyDescent="0.25">
      <c r="B139" s="139">
        <v>3300</v>
      </c>
      <c r="C139" s="219" t="s">
        <v>54</v>
      </c>
      <c r="D139" s="198"/>
      <c r="E139" s="180">
        <f>SUM(E140:E141)</f>
        <v>0</v>
      </c>
      <c r="F139" s="377">
        <f>SUM(F140:F141)</f>
        <v>0</v>
      </c>
      <c r="G139" s="179">
        <f>SUM(G140:G141)</f>
        <v>0</v>
      </c>
      <c r="I139" s="180">
        <f>+'[1]31120'!E140</f>
        <v>0</v>
      </c>
      <c r="J139" s="377">
        <f>+'[1]31120'!F140</f>
        <v>0</v>
      </c>
      <c r="K139" s="179">
        <f>+'[1]31120'!G140</f>
        <v>0</v>
      </c>
      <c r="M139" s="180">
        <f>+'[1]31130'!E139</f>
        <v>0</v>
      </c>
      <c r="N139" s="377">
        <f>+'[1]31130'!F139</f>
        <v>0</v>
      </c>
      <c r="O139" s="179">
        <f>+'[1]31130'!G139</f>
        <v>0</v>
      </c>
      <c r="Q139" s="180">
        <f>+'[1]31200'!E139</f>
        <v>0</v>
      </c>
      <c r="R139" s="377">
        <f>+'[1]31200'!F139</f>
        <v>0</v>
      </c>
      <c r="S139" s="179">
        <f>+'[1]31200'!G139</f>
        <v>0</v>
      </c>
      <c r="U139" s="180">
        <f>+'[1]32200'!E139</f>
        <v>0</v>
      </c>
      <c r="V139" s="377">
        <f>+'[1]32200'!F139</f>
        <v>0</v>
      </c>
      <c r="W139" s="179">
        <f>+'[1]32200'!G139</f>
        <v>0</v>
      </c>
      <c r="Y139" s="180">
        <f>+'[1]32300'!E139</f>
        <v>0</v>
      </c>
      <c r="Z139" s="377">
        <f>+'[1]32300'!F139</f>
        <v>0</v>
      </c>
      <c r="AA139" s="179">
        <f>+'[1]32300'!G139</f>
        <v>0</v>
      </c>
      <c r="AC139" s="180">
        <f>+'[1]32400'!E139</f>
        <v>0</v>
      </c>
      <c r="AD139" s="377">
        <f>+'[1]32400'!F139</f>
        <v>0</v>
      </c>
      <c r="AE139" s="179">
        <f>+'[1]32400'!G139</f>
        <v>0</v>
      </c>
    </row>
    <row r="140" spans="2:31" x14ac:dyDescent="0.25">
      <c r="B140" s="139">
        <v>3310</v>
      </c>
      <c r="C140" s="193"/>
      <c r="D140" s="199" t="s">
        <v>55</v>
      </c>
      <c r="E140" s="160">
        <f t="shared" ref="E140:G141" si="16">+I140+M140+Q140+U140+Y140+AC140</f>
        <v>0</v>
      </c>
      <c r="F140" s="200">
        <f t="shared" si="16"/>
        <v>0</v>
      </c>
      <c r="G140" s="158">
        <f t="shared" si="16"/>
        <v>0</v>
      </c>
      <c r="I140" s="160">
        <f>+'[1]31120'!E141</f>
        <v>0</v>
      </c>
      <c r="J140" s="160">
        <f>+'[1]31120'!F141</f>
        <v>0</v>
      </c>
      <c r="K140" s="200">
        <f>+'[1]31120'!G141</f>
        <v>0</v>
      </c>
      <c r="M140" s="160">
        <f>+'[1]31130'!E140</f>
        <v>0</v>
      </c>
      <c r="N140" s="200">
        <f>+'[1]31130'!F140</f>
        <v>0</v>
      </c>
      <c r="O140" s="158">
        <f>+'[1]31130'!G140</f>
        <v>0</v>
      </c>
      <c r="Q140" s="160">
        <f>+'[1]31200'!E140</f>
        <v>0</v>
      </c>
      <c r="R140" s="200">
        <f>+'[1]31200'!F140</f>
        <v>0</v>
      </c>
      <c r="S140" s="158">
        <f>+'[1]31200'!G140</f>
        <v>0</v>
      </c>
      <c r="U140" s="160">
        <f>+'[1]32200'!E140</f>
        <v>0</v>
      </c>
      <c r="V140" s="200">
        <f>+'[1]32200'!F140</f>
        <v>0</v>
      </c>
      <c r="W140" s="158">
        <f>+'[1]32200'!G140</f>
        <v>0</v>
      </c>
      <c r="Y140" s="160">
        <f>+'[1]32300'!E140</f>
        <v>0</v>
      </c>
      <c r="Z140" s="200">
        <f>+'[1]32300'!F140</f>
        <v>0</v>
      </c>
      <c r="AA140" s="158">
        <f>+'[1]32300'!G140</f>
        <v>0</v>
      </c>
      <c r="AC140" s="160">
        <f>+'[1]32400'!E140</f>
        <v>0</v>
      </c>
      <c r="AD140" s="200">
        <f>+'[1]32400'!F140</f>
        <v>0</v>
      </c>
      <c r="AE140" s="158">
        <f>+'[1]32400'!G140</f>
        <v>0</v>
      </c>
    </row>
    <row r="141" spans="2:31" x14ac:dyDescent="0.25">
      <c r="B141" s="139">
        <v>3320</v>
      </c>
      <c r="C141" s="193"/>
      <c r="D141" s="199" t="s">
        <v>56</v>
      </c>
      <c r="E141" s="160">
        <f t="shared" si="16"/>
        <v>0</v>
      </c>
      <c r="F141" s="200">
        <f t="shared" si="16"/>
        <v>0</v>
      </c>
      <c r="G141" s="158">
        <f t="shared" si="16"/>
        <v>0</v>
      </c>
      <c r="I141" s="160">
        <f>+'[1]31120'!E142</f>
        <v>0</v>
      </c>
      <c r="J141" s="160">
        <f>+'[1]31120'!F142</f>
        <v>0</v>
      </c>
      <c r="K141" s="200">
        <f>+'[1]31120'!G142</f>
        <v>0</v>
      </c>
      <c r="M141" s="160">
        <f>+'[1]31130'!E141</f>
        <v>0</v>
      </c>
      <c r="N141" s="200">
        <f>+'[1]31130'!F141</f>
        <v>0</v>
      </c>
      <c r="O141" s="158">
        <f>+'[1]31130'!G141</f>
        <v>0</v>
      </c>
      <c r="Q141" s="160">
        <f>+'[1]31200'!E141</f>
        <v>0</v>
      </c>
      <c r="R141" s="200">
        <f>+'[1]31200'!F141</f>
        <v>0</v>
      </c>
      <c r="S141" s="158">
        <f>+'[1]31200'!G141</f>
        <v>0</v>
      </c>
      <c r="U141" s="160">
        <f>+'[1]32200'!E141</f>
        <v>0</v>
      </c>
      <c r="V141" s="200">
        <f>+'[1]32200'!F141</f>
        <v>0</v>
      </c>
      <c r="W141" s="158">
        <f>+'[1]32200'!G141</f>
        <v>0</v>
      </c>
      <c r="Y141" s="160">
        <f>+'[1]32300'!E141</f>
        <v>0</v>
      </c>
      <c r="Z141" s="200">
        <f>+'[1]32300'!F141</f>
        <v>0</v>
      </c>
      <c r="AA141" s="158">
        <f>+'[1]32300'!G141</f>
        <v>0</v>
      </c>
      <c r="AC141" s="160">
        <f>+'[1]32400'!E141</f>
        <v>0</v>
      </c>
      <c r="AD141" s="200">
        <f>+'[1]32400'!F141</f>
        <v>0</v>
      </c>
      <c r="AE141" s="158">
        <f>+'[1]32400'!G141</f>
        <v>0</v>
      </c>
    </row>
    <row r="142" spans="2:31" x14ac:dyDescent="0.25">
      <c r="B142" s="139"/>
      <c r="C142" s="193"/>
      <c r="D142" s="199"/>
      <c r="E142" s="160"/>
      <c r="F142" s="200"/>
      <c r="G142" s="158"/>
      <c r="I142" s="160"/>
      <c r="J142" s="160"/>
      <c r="K142" s="200"/>
      <c r="M142" s="160"/>
      <c r="N142" s="200"/>
      <c r="O142" s="158"/>
      <c r="Q142" s="160"/>
      <c r="R142" s="200"/>
      <c r="S142" s="158"/>
      <c r="U142" s="160"/>
      <c r="V142" s="200"/>
      <c r="W142" s="158"/>
      <c r="Y142" s="160"/>
      <c r="Z142" s="200"/>
      <c r="AA142" s="158"/>
      <c r="AC142" s="160"/>
      <c r="AD142" s="200"/>
      <c r="AE142" s="158"/>
    </row>
    <row r="143" spans="2:31" x14ac:dyDescent="0.25">
      <c r="B143" s="139">
        <v>3000</v>
      </c>
      <c r="C143" s="193"/>
      <c r="D143" s="215" t="s">
        <v>57</v>
      </c>
      <c r="E143" s="180">
        <f>+E132+E127+E139</f>
        <v>2200411935.6300001</v>
      </c>
      <c r="F143" s="377">
        <f t="shared" ref="F143:G143" si="17">+F132+F127+F139</f>
        <v>1983010719.75</v>
      </c>
      <c r="G143" s="179">
        <f t="shared" si="17"/>
        <v>1799307632.47</v>
      </c>
      <c r="I143" s="180">
        <f>+I127+I132</f>
        <v>2200411935.6300001</v>
      </c>
      <c r="J143" s="180">
        <f>+J127+J132</f>
        <v>1983010719.75</v>
      </c>
      <c r="K143" s="377">
        <f>+[5]ESF!$G$46</f>
        <v>1799307632.47</v>
      </c>
      <c r="M143" s="180">
        <f>+'[1]31130'!E143</f>
        <v>0</v>
      </c>
      <c r="N143" s="377">
        <f>+'[1]31130'!F143</f>
        <v>0</v>
      </c>
      <c r="O143" s="179">
        <f>+'[1]31130'!G143</f>
        <v>0</v>
      </c>
      <c r="Q143" s="180">
        <f>+'[1]31200'!E143</f>
        <v>0</v>
      </c>
      <c r="R143" s="377">
        <f>+'[1]31200'!F143</f>
        <v>0</v>
      </c>
      <c r="S143" s="179">
        <f>+'[1]31200'!G143</f>
        <v>0</v>
      </c>
      <c r="U143" s="180">
        <f>+'[1]32200'!E143</f>
        <v>0</v>
      </c>
      <c r="V143" s="377">
        <f>+'[1]32200'!F143</f>
        <v>0</v>
      </c>
      <c r="W143" s="179">
        <f>+'[1]32200'!G143</f>
        <v>0</v>
      </c>
      <c r="Y143" s="180">
        <f>+'[1]32300'!E143</f>
        <v>0</v>
      </c>
      <c r="Z143" s="377">
        <f>+'[1]32300'!F143</f>
        <v>0</v>
      </c>
      <c r="AA143" s="179">
        <f>+'[1]32300'!G143</f>
        <v>0</v>
      </c>
      <c r="AC143" s="180">
        <f>+'[1]32400'!E143</f>
        <v>0</v>
      </c>
      <c r="AD143" s="377">
        <f>+'[1]32400'!F143</f>
        <v>0</v>
      </c>
      <c r="AE143" s="179">
        <f>+'[1]32400'!G143</f>
        <v>0</v>
      </c>
    </row>
    <row r="144" spans="2:31" x14ac:dyDescent="0.25">
      <c r="B144" s="139"/>
      <c r="C144" s="193"/>
      <c r="D144" s="194"/>
      <c r="E144" s="152"/>
      <c r="F144" s="204"/>
      <c r="G144" s="149"/>
      <c r="I144" s="152"/>
      <c r="J144" s="152"/>
      <c r="K144" s="204"/>
      <c r="M144" s="152"/>
      <c r="N144" s="204"/>
      <c r="O144" s="149"/>
      <c r="Q144" s="152"/>
      <c r="R144" s="204"/>
      <c r="S144" s="149"/>
      <c r="U144" s="152"/>
      <c r="V144" s="204"/>
      <c r="W144" s="149"/>
      <c r="Y144" s="152"/>
      <c r="Z144" s="204"/>
      <c r="AA144" s="149"/>
      <c r="AC144" s="152"/>
      <c r="AD144" s="204"/>
      <c r="AE144" s="149"/>
    </row>
    <row r="145" spans="2:31" x14ac:dyDescent="0.25">
      <c r="B145" s="139"/>
      <c r="C145" s="193"/>
      <c r="D145" s="194" t="s">
        <v>58</v>
      </c>
      <c r="E145" s="152">
        <f>+E143+E123</f>
        <v>2375328944.4200001</v>
      </c>
      <c r="F145" s="204">
        <f t="shared" ref="F145:G145" si="18">+F143+F123</f>
        <v>2170041802.8099999</v>
      </c>
      <c r="G145" s="149">
        <f t="shared" si="18"/>
        <v>2041754631.6400001</v>
      </c>
      <c r="I145" s="152">
        <f>+I123+I143</f>
        <v>2375328944.4200001</v>
      </c>
      <c r="J145" s="152">
        <f>+J123+J143</f>
        <v>2170041802.8099999</v>
      </c>
      <c r="K145" s="152">
        <f>+K123+K143</f>
        <v>2041754631.6400001</v>
      </c>
      <c r="L145" s="192"/>
      <c r="M145" s="152">
        <f>+'[1]31130'!E145</f>
        <v>0</v>
      </c>
      <c r="N145" s="204">
        <f>+'[1]31130'!F145</f>
        <v>0</v>
      </c>
      <c r="O145" s="149">
        <f>+'[1]31130'!G145</f>
        <v>0</v>
      </c>
      <c r="Q145" s="152">
        <f>+'[1]31200'!E145</f>
        <v>0</v>
      </c>
      <c r="R145" s="204">
        <f>+'[1]31200'!F145</f>
        <v>0</v>
      </c>
      <c r="S145" s="149">
        <f>+'[1]31200'!G145</f>
        <v>0</v>
      </c>
      <c r="U145" s="152">
        <f>+'[1]32200'!E145</f>
        <v>0</v>
      </c>
      <c r="V145" s="204">
        <f>+'[1]32200'!F145</f>
        <v>0</v>
      </c>
      <c r="W145" s="149">
        <f>+'[1]32200'!G145</f>
        <v>0</v>
      </c>
      <c r="Y145" s="152">
        <f>+'[1]32300'!E145</f>
        <v>0</v>
      </c>
      <c r="Z145" s="204">
        <f>+'[1]32300'!F145</f>
        <v>0</v>
      </c>
      <c r="AA145" s="149">
        <f>+'[1]32300'!G145</f>
        <v>0</v>
      </c>
      <c r="AC145" s="152">
        <f>+'[1]32400'!E145</f>
        <v>0</v>
      </c>
      <c r="AD145" s="204">
        <f>+'[1]32400'!F145</f>
        <v>0</v>
      </c>
      <c r="AE145" s="149">
        <f>+'[1]32400'!G145</f>
        <v>0</v>
      </c>
    </row>
    <row r="146" spans="2:31" x14ac:dyDescent="0.25">
      <c r="B146" s="182"/>
      <c r="C146" s="205"/>
      <c r="D146" s="39"/>
      <c r="E146" s="220"/>
      <c r="F146" s="372"/>
      <c r="G146" s="40"/>
      <c r="I146" s="220"/>
      <c r="J146" s="220"/>
      <c r="K146" s="372"/>
      <c r="M146" s="220"/>
      <c r="N146" s="372"/>
      <c r="O146" s="40"/>
      <c r="Q146" s="220"/>
      <c r="R146" s="372"/>
      <c r="S146" s="40"/>
      <c r="U146" s="220"/>
      <c r="V146" s="372"/>
      <c r="W146" s="40"/>
      <c r="Y146" s="220"/>
      <c r="Z146" s="372"/>
      <c r="AA146" s="40"/>
      <c r="AC146" s="220"/>
      <c r="AD146" s="372"/>
      <c r="AE146" s="40"/>
    </row>
    <row r="147" spans="2:31" x14ac:dyDescent="0.25">
      <c r="E147" s="222">
        <f>+E63-E133</f>
        <v>0</v>
      </c>
      <c r="F147" s="222">
        <f t="shared" ref="F147:G147" si="19">+F63-F133</f>
        <v>0</v>
      </c>
      <c r="G147" s="222">
        <f t="shared" si="19"/>
        <v>0</v>
      </c>
      <c r="I147" s="222">
        <f t="shared" ref="I147:K147" si="20">+I63-I133</f>
        <v>0</v>
      </c>
      <c r="J147" s="222">
        <f t="shared" si="20"/>
        <v>0</v>
      </c>
      <c r="K147" s="222">
        <f t="shared" si="20"/>
        <v>0</v>
      </c>
      <c r="M147" s="222">
        <f t="shared" ref="M147:O147" si="21">+M63-M133</f>
        <v>0</v>
      </c>
      <c r="N147" s="222">
        <f t="shared" si="21"/>
        <v>0</v>
      </c>
      <c r="O147" s="222">
        <f t="shared" si="21"/>
        <v>0</v>
      </c>
      <c r="Q147" s="222">
        <f t="shared" ref="Q147:S147" si="22">+Q63-Q133</f>
        <v>0</v>
      </c>
      <c r="R147" s="222">
        <f t="shared" si="22"/>
        <v>0</v>
      </c>
      <c r="S147" s="222">
        <f t="shared" si="22"/>
        <v>0</v>
      </c>
      <c r="U147" s="222">
        <f t="shared" ref="U147:W147" si="23">+U63-U133</f>
        <v>0</v>
      </c>
      <c r="V147" s="222">
        <f t="shared" si="23"/>
        <v>0</v>
      </c>
      <c r="W147" s="222">
        <f t="shared" si="23"/>
        <v>0</v>
      </c>
      <c r="Y147" s="222">
        <f t="shared" ref="Y147:AA147" si="24">+Y63-Y133</f>
        <v>0</v>
      </c>
      <c r="Z147" s="222">
        <f t="shared" si="24"/>
        <v>0</v>
      </c>
      <c r="AA147" s="222">
        <f t="shared" si="24"/>
        <v>0</v>
      </c>
      <c r="AC147" s="222">
        <f t="shared" ref="AC147:AE147" si="25">+AC63-AC133</f>
        <v>0</v>
      </c>
      <c r="AD147" s="222">
        <f t="shared" si="25"/>
        <v>0</v>
      </c>
      <c r="AE147" s="222">
        <f t="shared" si="25"/>
        <v>0</v>
      </c>
    </row>
    <row r="148" spans="2:31" x14ac:dyDescent="0.25">
      <c r="E148" s="222">
        <f>+E97-E123-E143</f>
        <v>0</v>
      </c>
      <c r="F148" s="222">
        <f t="shared" ref="F148:G148" si="26">+F97-F123-F143</f>
        <v>0</v>
      </c>
      <c r="G148" s="222">
        <f t="shared" si="26"/>
        <v>0</v>
      </c>
      <c r="I148" s="222">
        <f t="shared" ref="I148:K148" si="27">+I97-I123-I143</f>
        <v>0</v>
      </c>
      <c r="J148" s="222">
        <f t="shared" si="27"/>
        <v>0</v>
      </c>
      <c r="K148" s="222">
        <f t="shared" si="27"/>
        <v>0</v>
      </c>
      <c r="M148" s="222">
        <f t="shared" ref="M148:O148" si="28">+M97-M123-M143</f>
        <v>0</v>
      </c>
      <c r="N148" s="222">
        <f t="shared" si="28"/>
        <v>0</v>
      </c>
      <c r="O148" s="222">
        <f t="shared" si="28"/>
        <v>0</v>
      </c>
      <c r="Q148" s="222">
        <f t="shared" ref="Q148:S148" si="29">+Q97-Q123-Q143</f>
        <v>0</v>
      </c>
      <c r="R148" s="222">
        <f t="shared" si="29"/>
        <v>0</v>
      </c>
      <c r="S148" s="222">
        <f t="shared" si="29"/>
        <v>0</v>
      </c>
      <c r="U148" s="222">
        <f t="shared" ref="U148:W148" si="30">+U97-U123-U143</f>
        <v>0</v>
      </c>
      <c r="V148" s="222">
        <f t="shared" si="30"/>
        <v>0</v>
      </c>
      <c r="W148" s="222">
        <f t="shared" si="30"/>
        <v>0</v>
      </c>
      <c r="Y148" s="222">
        <f t="shared" ref="Y148:AA148" si="31">+Y97-Y123-Y143</f>
        <v>0</v>
      </c>
      <c r="Z148" s="222">
        <f t="shared" si="31"/>
        <v>0</v>
      </c>
      <c r="AA148" s="222">
        <f t="shared" si="31"/>
        <v>0</v>
      </c>
      <c r="AC148" s="222">
        <f t="shared" ref="AC148:AE148" si="32">+AC97-AC123-AC143</f>
        <v>0</v>
      </c>
      <c r="AD148" s="222">
        <f t="shared" si="32"/>
        <v>0</v>
      </c>
      <c r="AE148" s="222">
        <f t="shared" si="32"/>
        <v>0</v>
      </c>
    </row>
  </sheetData>
  <mergeCells count="18">
    <mergeCell ref="Y1:AA3"/>
    <mergeCell ref="B68:G68"/>
    <mergeCell ref="B69:G69"/>
    <mergeCell ref="AC1:AE3"/>
    <mergeCell ref="B2:G2"/>
    <mergeCell ref="B3:G3"/>
    <mergeCell ref="B67:G67"/>
    <mergeCell ref="I67:K69"/>
    <mergeCell ref="M67:O69"/>
    <mergeCell ref="Q67:S69"/>
    <mergeCell ref="U67:W69"/>
    <mergeCell ref="Y67:AA69"/>
    <mergeCell ref="AC67:AE69"/>
    <mergeCell ref="B1:G1"/>
    <mergeCell ref="I1:K3"/>
    <mergeCell ref="M1:O3"/>
    <mergeCell ref="Q1:S3"/>
    <mergeCell ref="U1:W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workbookViewId="0">
      <selection activeCell="C8" sqref="C8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4" width="15.28515625" style="256" bestFit="1" customWidth="1"/>
    <col min="5" max="5" width="15.85546875" style="256" bestFit="1" customWidth="1"/>
    <col min="6" max="6" width="15.7109375" style="256" hidden="1" customWidth="1"/>
    <col min="7" max="7" width="50.7109375" style="259" customWidth="1"/>
    <col min="8" max="9" width="15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6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5.140625" style="259" customWidth="1"/>
    <col min="30" max="30" width="14.7109375" style="259" customWidth="1"/>
    <col min="31" max="31" width="15.140625" style="259" hidden="1" customWidth="1"/>
    <col min="32" max="32" width="15.28515625" style="259" hidden="1" customWidth="1"/>
    <col min="33" max="33" width="7.28515625" style="259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5.140625" style="259" bestFit="1" customWidth="1"/>
    <col min="39" max="39" width="15.7109375" style="259" bestFit="1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+'[6]31130'!B1</f>
        <v>3.1.1.3.0 Instituciones Públicas de Seguridad Social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3.1.1.3.0 Instituciones Públicas de Seguridad Social</v>
      </c>
      <c r="N2" s="432"/>
      <c r="O2" s="432"/>
      <c r="P2" s="433"/>
      <c r="Q2" s="228"/>
      <c r="R2" s="225"/>
      <c r="S2" s="224"/>
      <c r="T2" s="386" t="str">
        <f>+C2</f>
        <v>3.1.1.3.0 Instituciones Públicas de Seguridad Social</v>
      </c>
      <c r="U2" s="387"/>
      <c r="V2" s="387"/>
      <c r="W2" s="387"/>
      <c r="X2" s="387"/>
      <c r="Y2" s="388"/>
      <c r="Z2" s="225"/>
      <c r="AA2" s="224"/>
      <c r="AB2" s="431" t="str">
        <f>+C2</f>
        <v>3.1.1.3.0 Instituciones Públicas de Seguridad Social</v>
      </c>
      <c r="AC2" s="432"/>
      <c r="AD2" s="432"/>
      <c r="AE2" s="229"/>
      <c r="AF2" s="230"/>
      <c r="AG2" s="225"/>
      <c r="AH2" s="224"/>
      <c r="AI2" s="431" t="str">
        <f>+C2</f>
        <v>3.1.1.3.0 Instituciones Públicas de Seguridad Social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+'[6]31130'!B68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+'[6]31130'!B2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178</v>
      </c>
      <c r="D4" s="426"/>
      <c r="E4" s="426"/>
      <c r="F4" s="426"/>
      <c r="G4" s="426"/>
      <c r="H4" s="426"/>
      <c r="I4" s="426"/>
      <c r="J4" s="231"/>
      <c r="K4" s="225"/>
      <c r="L4" s="224"/>
      <c r="M4" s="425" t="s">
        <v>178</v>
      </c>
      <c r="N4" s="426"/>
      <c r="O4" s="426"/>
      <c r="P4" s="427"/>
      <c r="Q4" s="232"/>
      <c r="R4" s="225"/>
      <c r="S4" s="224"/>
      <c r="T4" s="436" t="str">
        <f>+M4</f>
        <v>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Al 31 de Diciembre de 2020</v>
      </c>
      <c r="AC4" s="426"/>
      <c r="AD4" s="426"/>
      <c r="AE4" s="233"/>
      <c r="AF4" s="234"/>
      <c r="AG4" s="225"/>
      <c r="AH4" s="224"/>
      <c r="AI4" s="425" t="str">
        <f>+T4</f>
        <v>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>
        <v>2019</v>
      </c>
      <c r="F6" s="245">
        <v>2017</v>
      </c>
      <c r="G6" s="246" t="s">
        <v>2</v>
      </c>
      <c r="H6" s="245">
        <v>2020</v>
      </c>
      <c r="I6" s="245">
        <v>2019</v>
      </c>
      <c r="J6" s="191">
        <v>2017</v>
      </c>
      <c r="K6" s="247"/>
      <c r="L6" s="248"/>
      <c r="M6" s="134"/>
      <c r="N6" s="135"/>
      <c r="O6" s="249">
        <v>2020</v>
      </c>
      <c r="P6" s="245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0</v>
      </c>
      <c r="AE6" s="254">
        <f>IF(F32&gt;E32,F32-E32,0)</f>
        <v>0</v>
      </c>
      <c r="AF6" s="255">
        <f>IF(E32&gt;F32,E32-F32,0)</f>
        <v>0</v>
      </c>
      <c r="AG6" s="225"/>
      <c r="AH6" s="224"/>
      <c r="AI6" s="439" t="s">
        <v>115</v>
      </c>
      <c r="AJ6" s="440"/>
      <c r="AK6" s="440"/>
      <c r="AL6" s="245">
        <v>2020</v>
      </c>
      <c r="AM6" s="245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0</v>
      </c>
      <c r="V7" s="262"/>
      <c r="W7" s="262"/>
      <c r="X7" s="261"/>
      <c r="Y7" s="263">
        <f>SUM(U7:X7)</f>
        <v>0</v>
      </c>
      <c r="Z7" s="225"/>
      <c r="AA7" s="243">
        <v>1100</v>
      </c>
      <c r="AB7" s="264" t="s">
        <v>3</v>
      </c>
      <c r="AC7" s="265">
        <f>IF(E17&gt;D17,E17-D17,0)</f>
        <v>0</v>
      </c>
      <c r="AD7" s="266">
        <f>IF(D17&gt;E17,D17-E17,0)</f>
        <v>0</v>
      </c>
      <c r="AE7" s="265">
        <f>IF(F17&gt;E17,F17-E17,0)</f>
        <v>0</v>
      </c>
      <c r="AF7" s="266">
        <f>IF(E17&gt;F17,E17-F17,0)</f>
        <v>0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0</v>
      </c>
      <c r="P8" s="149">
        <f>SUM(P9:P15)</f>
        <v>0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0</v>
      </c>
      <c r="V8" s="262"/>
      <c r="W8" s="262"/>
      <c r="X8" s="262"/>
      <c r="Y8" s="278">
        <f>SUM(U8:X8)</f>
        <v>0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0</v>
      </c>
      <c r="AE8" s="279">
        <f t="shared" ref="AE8:AE14" si="2">IF(F9&gt;E9,F9-E9,0)</f>
        <v>0</v>
      </c>
      <c r="AF8" s="280">
        <f t="shared" ref="AF8:AF14" si="3">IF(E9&gt;F9,E9-F9,0)</f>
        <v>0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+'[6]31130'!E74</f>
        <v>0</v>
      </c>
      <c r="E9" s="286">
        <f>+'[6]31130'!F74</f>
        <v>0</v>
      </c>
      <c r="F9" s="286">
        <f>+'[6]31130'!G74</f>
        <v>0</v>
      </c>
      <c r="G9" s="287" t="s">
        <v>6</v>
      </c>
      <c r="H9" s="286">
        <f>+'[6]31130'!E102</f>
        <v>0</v>
      </c>
      <c r="I9" s="158">
        <f>+'[6]31130'!F102</f>
        <v>0</v>
      </c>
      <c r="J9" s="158">
        <f>+'[6]31130'!G102</f>
        <v>0</v>
      </c>
      <c r="K9" s="286"/>
      <c r="L9" s="275">
        <v>4110</v>
      </c>
      <c r="M9" s="154"/>
      <c r="N9" s="155" t="s">
        <v>62</v>
      </c>
      <c r="O9" s="286">
        <f>+'[6]31130'!E7</f>
        <v>0</v>
      </c>
      <c r="P9" s="158">
        <f>+'[6]31130'!F7</f>
        <v>0</v>
      </c>
      <c r="Q9" s="158">
        <f>+'[6]31130'!G7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0</v>
      </c>
      <c r="AE9" s="279">
        <f t="shared" si="2"/>
        <v>0</v>
      </c>
      <c r="AF9" s="280">
        <f t="shared" si="3"/>
        <v>0</v>
      </c>
      <c r="AG9" s="225"/>
      <c r="AH9" s="224"/>
      <c r="AI9" s="267"/>
      <c r="AJ9" s="282" t="s">
        <v>129</v>
      </c>
      <c r="AK9" s="282"/>
      <c r="AL9" s="261">
        <f>SUM(AL10:AL19)</f>
        <v>0</v>
      </c>
      <c r="AM9" s="263">
        <f>SUM(AM10:AM19)</f>
        <v>0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+'[6]31130'!E75</f>
        <v>0</v>
      </c>
      <c r="E10" s="286">
        <f>+'[6]31130'!F75</f>
        <v>0</v>
      </c>
      <c r="F10" s="286">
        <f>+'[6]31130'!G75</f>
        <v>0</v>
      </c>
      <c r="G10" s="287" t="s">
        <v>8</v>
      </c>
      <c r="H10" s="286">
        <f>+'[6]31130'!E103</f>
        <v>0</v>
      </c>
      <c r="I10" s="158">
        <f>+'[6]31130'!F103</f>
        <v>0</v>
      </c>
      <c r="J10" s="158">
        <f>+'[6]31130'!G103</f>
        <v>0</v>
      </c>
      <c r="K10" s="286"/>
      <c r="L10" s="275">
        <v>4120</v>
      </c>
      <c r="M10" s="154"/>
      <c r="N10" s="155" t="s">
        <v>63</v>
      </c>
      <c r="O10" s="286">
        <f>+'[6]31130'!E8</f>
        <v>0</v>
      </c>
      <c r="P10" s="158">
        <f>+'[6]31130'!F8</f>
        <v>0</v>
      </c>
      <c r="Q10" s="158">
        <f>+'[6]31130'!G8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0</v>
      </c>
      <c r="AD10" s="280">
        <f t="shared" si="1"/>
        <v>0</v>
      </c>
      <c r="AE10" s="279">
        <f t="shared" si="2"/>
        <v>0</v>
      </c>
      <c r="AF10" s="280">
        <f t="shared" si="3"/>
        <v>0</v>
      </c>
      <c r="AG10" s="225"/>
      <c r="AH10" s="275">
        <v>4110</v>
      </c>
      <c r="AI10" s="267"/>
      <c r="AJ10" s="268"/>
      <c r="AK10" s="288" t="s">
        <v>62</v>
      </c>
      <c r="AL10" s="277">
        <f>+O9</f>
        <v>0</v>
      </c>
      <c r="AM10" s="289">
        <f t="shared" ref="AM10:AM16" si="5">+P9</f>
        <v>0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+'[6]31130'!E76</f>
        <v>0</v>
      </c>
      <c r="E11" s="286">
        <f>+'[6]31130'!F76</f>
        <v>0</v>
      </c>
      <c r="F11" s="286">
        <f>+'[6]31130'!G76</f>
        <v>0</v>
      </c>
      <c r="G11" s="287" t="s">
        <v>10</v>
      </c>
      <c r="H11" s="286">
        <f>+'[6]31130'!E104</f>
        <v>0</v>
      </c>
      <c r="I11" s="158">
        <f>+'[6]31130'!F104</f>
        <v>0</v>
      </c>
      <c r="J11" s="158">
        <f>+'[6]31130'!G104</f>
        <v>0</v>
      </c>
      <c r="K11" s="286"/>
      <c r="L11" s="275">
        <v>4130</v>
      </c>
      <c r="M11" s="154"/>
      <c r="N11" s="155" t="s">
        <v>64</v>
      </c>
      <c r="O11" s="286">
        <f>+'[6]31130'!E9</f>
        <v>0</v>
      </c>
      <c r="P11" s="158">
        <f>+'[6]31130'!F9</f>
        <v>0</v>
      </c>
      <c r="Q11" s="158">
        <f>+'[6]31130'!G9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+'[6]31130'!E77</f>
        <v>0</v>
      </c>
      <c r="E12" s="286">
        <f>+'[6]31130'!F77</f>
        <v>0</v>
      </c>
      <c r="F12" s="286">
        <f>+'[6]31130'!G77</f>
        <v>0</v>
      </c>
      <c r="G12" s="287" t="s">
        <v>12</v>
      </c>
      <c r="H12" s="286">
        <f>+'[6]31130'!E105</f>
        <v>0</v>
      </c>
      <c r="I12" s="158">
        <f>+'[6]31130'!F105</f>
        <v>0</v>
      </c>
      <c r="J12" s="158">
        <f>+'[6]31130'!G105</f>
        <v>0</v>
      </c>
      <c r="K12" s="286"/>
      <c r="L12" s="275">
        <v>4140</v>
      </c>
      <c r="M12" s="154"/>
      <c r="N12" s="155" t="s">
        <v>65</v>
      </c>
      <c r="O12" s="286">
        <f>+'[6]31130'!E10</f>
        <v>0</v>
      </c>
      <c r="P12" s="158">
        <f>+'[6]31130'!F10</f>
        <v>0</v>
      </c>
      <c r="Q12" s="158">
        <f>+'[6]31130'!G10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0</v>
      </c>
      <c r="W12" s="261">
        <f>SUM(W13:W17)</f>
        <v>0</v>
      </c>
      <c r="X12" s="261"/>
      <c r="Y12" s="263">
        <f t="shared" ref="Y12:Y17" si="7">SUM(U12:X12)</f>
        <v>0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+'[6]31130'!E78</f>
        <v>0</v>
      </c>
      <c r="E13" s="286">
        <f>+'[6]31130'!F78</f>
        <v>0</v>
      </c>
      <c r="F13" s="286">
        <f>+'[6]31130'!G78</f>
        <v>0</v>
      </c>
      <c r="G13" s="287" t="s">
        <v>14</v>
      </c>
      <c r="H13" s="286">
        <f>+'[6]31130'!E106</f>
        <v>0</v>
      </c>
      <c r="I13" s="158">
        <f>+'[6]31130'!F106</f>
        <v>0</v>
      </c>
      <c r="J13" s="158">
        <f>+'[6]31130'!G106</f>
        <v>0</v>
      </c>
      <c r="K13" s="286"/>
      <c r="L13" s="275">
        <v>4150</v>
      </c>
      <c r="M13" s="154"/>
      <c r="N13" s="155" t="s">
        <v>66</v>
      </c>
      <c r="O13" s="286">
        <f>+'[6]31130'!E11</f>
        <v>0</v>
      </c>
      <c r="P13" s="158">
        <f>+'[6]31130'!F11</f>
        <v>0</v>
      </c>
      <c r="Q13" s="158">
        <f>+'[6]31130'!G11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0</v>
      </c>
      <c r="X13" s="262"/>
      <c r="Y13" s="278">
        <f t="shared" si="7"/>
        <v>0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0</v>
      </c>
      <c r="AM13" s="289">
        <f t="shared" si="5"/>
        <v>0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+'[6]31130'!E79</f>
        <v>0</v>
      </c>
      <c r="E14" s="286">
        <f>+'[6]31130'!F79</f>
        <v>0</v>
      </c>
      <c r="F14" s="286">
        <f>+'[6]31130'!G79</f>
        <v>0</v>
      </c>
      <c r="G14" s="287" t="s">
        <v>16</v>
      </c>
      <c r="H14" s="286">
        <f>+'[6]31130'!E107</f>
        <v>0</v>
      </c>
      <c r="I14" s="158">
        <f>+'[6]31130'!F107</f>
        <v>0</v>
      </c>
      <c r="J14" s="158">
        <f>+'[6]31130'!G107</f>
        <v>0</v>
      </c>
      <c r="K14" s="286"/>
      <c r="L14" s="275">
        <v>4160</v>
      </c>
      <c r="M14" s="154"/>
      <c r="N14" s="155" t="s">
        <v>67</v>
      </c>
      <c r="O14" s="286">
        <f>+'[6]31130'!E12</f>
        <v>0</v>
      </c>
      <c r="P14" s="158">
        <f>+'[6]31130'!F12</f>
        <v>0</v>
      </c>
      <c r="Q14" s="158">
        <f>+'[6]31130'!G12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0</v>
      </c>
      <c r="W14" s="262"/>
      <c r="X14" s="262"/>
      <c r="Y14" s="278">
        <f t="shared" si="7"/>
        <v>0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0</v>
      </c>
      <c r="AM14" s="289">
        <f t="shared" si="5"/>
        <v>0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+'[6]31130'!E80</f>
        <v>0</v>
      </c>
      <c r="E15" s="286">
        <f>+'[6]31130'!F80</f>
        <v>0</v>
      </c>
      <c r="F15" s="286">
        <f>+'[6]31130'!G80</f>
        <v>0</v>
      </c>
      <c r="G15" s="287" t="s">
        <v>18</v>
      </c>
      <c r="H15" s="286">
        <f>+'[6]31130'!E108</f>
        <v>0</v>
      </c>
      <c r="I15" s="158">
        <f>+'[6]31130'!F108</f>
        <v>0</v>
      </c>
      <c r="J15" s="158">
        <f>+'[6]31130'!G108</f>
        <v>0</v>
      </c>
      <c r="K15" s="286"/>
      <c r="L15" s="275">
        <v>4170</v>
      </c>
      <c r="M15" s="154"/>
      <c r="N15" s="155" t="s">
        <v>68</v>
      </c>
      <c r="O15" s="286">
        <f>+'[6]31130'!E13</f>
        <v>0</v>
      </c>
      <c r="P15" s="158">
        <f>+'[6]31130'!F13</f>
        <v>0</v>
      </c>
      <c r="Q15" s="158">
        <f>+'[6]31130'!G13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0</v>
      </c>
      <c r="AM15" s="289">
        <f t="shared" si="5"/>
        <v>0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287" t="s">
        <v>19</v>
      </c>
      <c r="H16" s="286">
        <f>+'[6]31130'!E109</f>
        <v>0</v>
      </c>
      <c r="I16" s="158">
        <f>+'[6]31130'!F109</f>
        <v>0</v>
      </c>
      <c r="J16" s="158">
        <f>+'[6]31130'!G109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64" t="s">
        <v>22</v>
      </c>
      <c r="AC16" s="265">
        <f>IF(E30&gt;D30,E30-D30,0)</f>
        <v>0</v>
      </c>
      <c r="AD16" s="266">
        <f>IF(D30&gt;E30,D30-E30,0)</f>
        <v>0</v>
      </c>
      <c r="AE16" s="265">
        <f>IF(F30&gt;E30,F30-E30,0)</f>
        <v>0</v>
      </c>
      <c r="AF16" s="266">
        <f>IF(E30&gt;F30,E30-F30,0)</f>
        <v>0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91">
        <f>SUM(D9:D15)</f>
        <v>0</v>
      </c>
      <c r="E17" s="291">
        <f>SUM(E9:E15)</f>
        <v>0</v>
      </c>
      <c r="F17" s="291">
        <f>SUM(F9:F15)</f>
        <v>0</v>
      </c>
      <c r="G17" s="287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0</v>
      </c>
      <c r="P17" s="149">
        <f>SUM(P18:P19)</f>
        <v>0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0</v>
      </c>
      <c r="AE17" s="279">
        <f t="shared" ref="AE17:AE25" si="11">IF(F20&gt;E20,F20-E20,0)</f>
        <v>0</v>
      </c>
      <c r="AF17" s="280">
        <f t="shared" ref="AF17:AF25" si="12">IF(E20&gt;F20,E20-F20,0)</f>
        <v>0</v>
      </c>
      <c r="AH17" s="275">
        <v>4210</v>
      </c>
      <c r="AI17" s="267"/>
      <c r="AJ17" s="268"/>
      <c r="AK17" s="292" t="s">
        <v>135</v>
      </c>
      <c r="AL17" s="277">
        <f>+O18</f>
        <v>0</v>
      </c>
      <c r="AM17" s="289">
        <f t="shared" ref="AM17:AM18" si="13">+P18</f>
        <v>0</v>
      </c>
    </row>
    <row r="18" spans="1:39" x14ac:dyDescent="0.25">
      <c r="A18" s="275"/>
      <c r="B18" s="275"/>
      <c r="C18" s="244"/>
      <c r="G18" s="293" t="s">
        <v>21</v>
      </c>
      <c r="H18" s="291">
        <f>SUM(H9:H16)</f>
        <v>0</v>
      </c>
      <c r="I18" s="176">
        <f>SUM(I9:I16)</f>
        <v>0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+'[6]31130'!E16</f>
        <v>0</v>
      </c>
      <c r="P18" s="158">
        <f>+'[6]31130'!F16</f>
        <v>0</v>
      </c>
      <c r="Q18" s="158">
        <f>+'[6]31130'!G16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+'[6]31130'!E17</f>
        <v>0</v>
      </c>
      <c r="P19" s="158">
        <f>+'[6]31130'!F17</f>
        <v>0</v>
      </c>
      <c r="Q19" s="158">
        <f>+'[6]31130'!G17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0</v>
      </c>
      <c r="AE19" s="279">
        <f t="shared" si="11"/>
        <v>0</v>
      </c>
      <c r="AF19" s="280">
        <f t="shared" si="12"/>
        <v>0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+'[6]31130'!E85</f>
        <v>0</v>
      </c>
      <c r="E20" s="286">
        <f>+'[6]31130'!F85</f>
        <v>0</v>
      </c>
      <c r="F20" s="286">
        <f>+'[6]31130'!G85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0</v>
      </c>
      <c r="AE20" s="279">
        <f t="shared" si="11"/>
        <v>0</v>
      </c>
      <c r="AF20" s="280">
        <f t="shared" si="12"/>
        <v>0</v>
      </c>
      <c r="AI20" s="267"/>
      <c r="AJ20" s="282" t="s">
        <v>130</v>
      </c>
      <c r="AK20" s="282"/>
      <c r="AL20" s="261">
        <f>SUM(AL21:AL36)</f>
        <v>0</v>
      </c>
      <c r="AM20" s="263">
        <f>SUM(AM21:AM36)</f>
        <v>0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+'[6]31130'!E86</f>
        <v>0</v>
      </c>
      <c r="E21" s="286">
        <f>+'[6]31130'!F86</f>
        <v>0</v>
      </c>
      <c r="F21" s="286">
        <f>+'[6]31130'!G86</f>
        <v>0</v>
      </c>
      <c r="G21" s="287" t="s">
        <v>26</v>
      </c>
      <c r="H21" s="286">
        <f>+'[6]31130'!E114</f>
        <v>0</v>
      </c>
      <c r="I21" s="158">
        <f>+'[6]31130'!F114</f>
        <v>0</v>
      </c>
      <c r="J21" s="158">
        <f>+'[6]31130'!G114</f>
        <v>0</v>
      </c>
      <c r="K21" s="286"/>
      <c r="L21" s="275">
        <v>4320</v>
      </c>
      <c r="M21" s="154"/>
      <c r="N21" s="155" t="s">
        <v>73</v>
      </c>
      <c r="O21" s="286">
        <f>+'[6]31130'!E19</f>
        <v>0</v>
      </c>
      <c r="P21" s="158">
        <f>+'[6]31130'!F19</f>
        <v>0</v>
      </c>
      <c r="Q21" s="158">
        <f>+'[6]31130'!G19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0</v>
      </c>
      <c r="AE21" s="279">
        <f t="shared" si="11"/>
        <v>0</v>
      </c>
      <c r="AF21" s="280">
        <f t="shared" si="12"/>
        <v>0</v>
      </c>
      <c r="AH21" s="275">
        <v>5110</v>
      </c>
      <c r="AI21" s="267"/>
      <c r="AJ21" s="268"/>
      <c r="AK21" s="292" t="s">
        <v>81</v>
      </c>
      <c r="AL21" s="277">
        <f>+O31</f>
        <v>0</v>
      </c>
      <c r="AM21" s="289">
        <f>+P31</f>
        <v>0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+'[6]31130'!E87</f>
        <v>0</v>
      </c>
      <c r="E22" s="286">
        <f>+'[6]31130'!F87</f>
        <v>0</v>
      </c>
      <c r="F22" s="286">
        <f>+'[6]31130'!G87</f>
        <v>0</v>
      </c>
      <c r="G22" s="287" t="s">
        <v>28</v>
      </c>
      <c r="H22" s="286">
        <f>+'[6]31130'!E115</f>
        <v>0</v>
      </c>
      <c r="I22" s="158">
        <f>+'[6]31130'!F115</f>
        <v>0</v>
      </c>
      <c r="J22" s="158">
        <f>+'[6]31130'!G115</f>
        <v>0</v>
      </c>
      <c r="K22" s="286"/>
      <c r="L22" s="275">
        <v>4330</v>
      </c>
      <c r="M22" s="154"/>
      <c r="N22" s="155" t="s">
        <v>74</v>
      </c>
      <c r="O22" s="286">
        <f>+'[6]31130'!E20</f>
        <v>0</v>
      </c>
      <c r="P22" s="158">
        <f>+'[6]31130'!F20</f>
        <v>0</v>
      </c>
      <c r="Q22" s="158">
        <f>+'[6]31130'!G20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0</v>
      </c>
      <c r="AD22" s="280">
        <f t="shared" si="10"/>
        <v>0</v>
      </c>
      <c r="AE22" s="279">
        <f t="shared" si="11"/>
        <v>0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0</v>
      </c>
      <c r="AM22" s="289">
        <f>+P32</f>
        <v>0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+'[6]31130'!E88</f>
        <v>0</v>
      </c>
      <c r="E23" s="286">
        <f>+'[6]31130'!F88</f>
        <v>0</v>
      </c>
      <c r="F23" s="286">
        <f>+'[6]31130'!G88</f>
        <v>0</v>
      </c>
      <c r="G23" s="287" t="s">
        <v>30</v>
      </c>
      <c r="H23" s="286">
        <f>+'[6]31130'!E116</f>
        <v>0</v>
      </c>
      <c r="I23" s="158">
        <f>+'[6]31130'!F116</f>
        <v>0</v>
      </c>
      <c r="J23" s="158">
        <f>+'[6]31130'!G116</f>
        <v>0</v>
      </c>
      <c r="K23" s="286"/>
      <c r="L23" s="275">
        <v>4340</v>
      </c>
      <c r="M23" s="154"/>
      <c r="N23" s="155" t="s">
        <v>75</v>
      </c>
      <c r="O23" s="286">
        <f>+'[6]31130'!E21</f>
        <v>0</v>
      </c>
      <c r="P23" s="158">
        <f>+'[6]31130'!F21</f>
        <v>0</v>
      </c>
      <c r="Q23" s="158">
        <f>+'[6]31130'!G21</f>
        <v>0</v>
      </c>
      <c r="S23" s="260"/>
      <c r="T23" s="253" t="s">
        <v>187</v>
      </c>
      <c r="U23" s="261">
        <f>+U7</f>
        <v>0</v>
      </c>
      <c r="V23" s="261">
        <f>+V7+V12+V19</f>
        <v>0</v>
      </c>
      <c r="W23" s="261">
        <f>+W7+W12+W19</f>
        <v>0</v>
      </c>
      <c r="X23" s="261">
        <f>+X7+X12+X19</f>
        <v>0</v>
      </c>
      <c r="Y23" s="263">
        <f>+Y7+Y12+Y19</f>
        <v>0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0</v>
      </c>
      <c r="AE23" s="279">
        <f t="shared" si="11"/>
        <v>0</v>
      </c>
      <c r="AF23" s="280">
        <f t="shared" si="12"/>
        <v>0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0</v>
      </c>
      <c r="AM23" s="289">
        <f t="shared" si="16"/>
        <v>0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+'[6]31130'!E89</f>
        <v>0</v>
      </c>
      <c r="E24" s="286">
        <f>+'[6]31130'!F89</f>
        <v>0</v>
      </c>
      <c r="F24" s="286">
        <f>+'[6]31130'!G89</f>
        <v>0</v>
      </c>
      <c r="G24" s="287" t="s">
        <v>32</v>
      </c>
      <c r="H24" s="286">
        <f>+'[6]31130'!E117</f>
        <v>0</v>
      </c>
      <c r="I24" s="158">
        <f>+'[6]31130'!F117</f>
        <v>0</v>
      </c>
      <c r="J24" s="158">
        <f>+'[6]31130'!G117</f>
        <v>0</v>
      </c>
      <c r="K24" s="286"/>
      <c r="L24" s="275">
        <v>4390</v>
      </c>
      <c r="M24" s="154"/>
      <c r="N24" s="155" t="s">
        <v>76</v>
      </c>
      <c r="O24" s="286">
        <f>+'[6]31130'!E22</f>
        <v>0</v>
      </c>
      <c r="P24" s="158">
        <f>+'[6]31130'!F22</f>
        <v>0</v>
      </c>
      <c r="Q24" s="158">
        <f>+'[6]31130'!G22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0</v>
      </c>
      <c r="AM24" s="289">
        <f t="shared" ref="AM24:AM32" si="17">+P35</f>
        <v>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+'[6]31130'!E90</f>
        <v>0</v>
      </c>
      <c r="E25" s="286">
        <f>+'[6]31130'!F90</f>
        <v>0</v>
      </c>
      <c r="F25" s="286">
        <f>+'[6]31130'!G90</f>
        <v>0</v>
      </c>
      <c r="G25" s="155" t="s">
        <v>34</v>
      </c>
      <c r="H25" s="286">
        <f>+'[6]31130'!E118</f>
        <v>0</v>
      </c>
      <c r="I25" s="158">
        <f>+'[6]31130'!F118</f>
        <v>0</v>
      </c>
      <c r="J25" s="158">
        <f>+'[6]31130'!G118</f>
        <v>0</v>
      </c>
      <c r="K25" s="286"/>
      <c r="L25" s="275"/>
      <c r="M25" s="154"/>
      <c r="N25" s="155" t="s">
        <v>77</v>
      </c>
      <c r="O25" s="286">
        <f>+'[6]31130'!E23</f>
        <v>0</v>
      </c>
      <c r="P25" s="158">
        <f>+'[6]31130'!F23</f>
        <v>0</v>
      </c>
      <c r="Q25" s="158">
        <f>+'[6]31130'!G23</f>
        <v>0</v>
      </c>
      <c r="S25" s="260">
        <v>900004</v>
      </c>
      <c r="T25" s="253" t="s">
        <v>123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0</v>
      </c>
      <c r="AM25" s="289">
        <f t="shared" si="17"/>
        <v>0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+'[6]31130'!E91</f>
        <v>0</v>
      </c>
      <c r="E26" s="286">
        <f>+'[6]31130'!F91</f>
        <v>0</v>
      </c>
      <c r="F26" s="286">
        <f>+'[6]31130'!G91</f>
        <v>0</v>
      </c>
      <c r="G26" s="287" t="s">
        <v>36</v>
      </c>
      <c r="H26" s="286">
        <f>+'[6]31130'!E119</f>
        <v>0</v>
      </c>
      <c r="I26" s="158">
        <f>+'[6]31130'!F119</f>
        <v>0</v>
      </c>
      <c r="J26" s="158">
        <f>+'[6]31130'!G119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0</v>
      </c>
      <c r="AM26" s="289">
        <f t="shared" si="17"/>
        <v>0</v>
      </c>
    </row>
    <row r="27" spans="1:39" ht="22.5" x14ac:dyDescent="0.25">
      <c r="A27" s="275">
        <v>1280</v>
      </c>
      <c r="B27" s="275"/>
      <c r="C27" s="285" t="s">
        <v>37</v>
      </c>
      <c r="D27" s="286">
        <f>+'[6]31130'!E92</f>
        <v>0</v>
      </c>
      <c r="E27" s="286">
        <f>+'[6]31130'!F92</f>
        <v>0</v>
      </c>
      <c r="F27" s="286">
        <f>+'[6]31130'!G92</f>
        <v>0</v>
      </c>
      <c r="G27" s="287"/>
      <c r="H27" s="286"/>
      <c r="I27" s="158"/>
      <c r="J27" s="274"/>
      <c r="K27" s="26"/>
      <c r="L27" s="275"/>
      <c r="M27" s="165" t="s">
        <v>78</v>
      </c>
      <c r="N27" s="166"/>
      <c r="O27" s="298">
        <f>+O8+O17+O20</f>
        <v>0</v>
      </c>
      <c r="P27" s="179">
        <f>+P8+P17+P20</f>
        <v>0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0</v>
      </c>
      <c r="AE27" s="254">
        <f>IF(I30&gt;J30,I30-J30,0)</f>
        <v>0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0</v>
      </c>
      <c r="AM27" s="289">
        <f t="shared" si="17"/>
        <v>0</v>
      </c>
    </row>
    <row r="28" spans="1:39" x14ac:dyDescent="0.25">
      <c r="A28" s="275">
        <v>1290</v>
      </c>
      <c r="B28" s="275"/>
      <c r="C28" s="285" t="s">
        <v>38</v>
      </c>
      <c r="D28" s="286">
        <f>+'[6]31130'!E93</f>
        <v>0</v>
      </c>
      <c r="E28" s="286">
        <f>+'[6]31130'!F93</f>
        <v>0</v>
      </c>
      <c r="F28" s="286">
        <f>+'[6]31130'!G93</f>
        <v>0</v>
      </c>
      <c r="G28" s="293" t="s">
        <v>39</v>
      </c>
      <c r="H28" s="291">
        <f>SUM(H20:H26)</f>
        <v>0</v>
      </c>
      <c r="I28" s="176">
        <f>SUM(I20:I26)</f>
        <v>0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64" t="s">
        <v>4</v>
      </c>
      <c r="AC28" s="265">
        <f>IF(H18&gt;I18,H18-I18,0)</f>
        <v>0</v>
      </c>
      <c r="AD28" s="266">
        <f>IF(I18&gt;H18,I18-H18,0)</f>
        <v>0</v>
      </c>
      <c r="AE28" s="265">
        <f>IF(I18&gt;J18,I18-J18,0)</f>
        <v>0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287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0</v>
      </c>
      <c r="AD29" s="280">
        <f t="shared" ref="AD29:AD36" si="21">IF(I9&gt;H9,I9-H9,0)</f>
        <v>0</v>
      </c>
      <c r="AE29" s="279">
        <f t="shared" ref="AE29:AE36" si="22">IF(I9&gt;J9,I9-J9,0)</f>
        <v>0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91">
        <f>SUM(D20:D28)</f>
        <v>0</v>
      </c>
      <c r="E30" s="291">
        <f>SUM(E20:E28)</f>
        <v>0</v>
      </c>
      <c r="F30" s="291">
        <f>SUM(F20:F28)</f>
        <v>0</v>
      </c>
      <c r="G30" s="299" t="s">
        <v>41</v>
      </c>
      <c r="H30" s="298">
        <f>+H28+H18</f>
        <v>0</v>
      </c>
      <c r="I30" s="179">
        <f>+I28+I18</f>
        <v>0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0</v>
      </c>
      <c r="P30" s="149">
        <f t="shared" ref="P30:Q30" si="24">SUM(P31:P33)</f>
        <v>0</v>
      </c>
      <c r="Q30" s="149">
        <f t="shared" si="24"/>
        <v>0</v>
      </c>
      <c r="S30" s="260">
        <v>900005</v>
      </c>
      <c r="T30" s="253" t="s">
        <v>194</v>
      </c>
      <c r="U30" s="262" t="s">
        <v>185</v>
      </c>
      <c r="V30" s="261">
        <f>SUM(V31:V35)</f>
        <v>0</v>
      </c>
      <c r="W30" s="261">
        <f>SUM(W31:W35)</f>
        <v>0</v>
      </c>
      <c r="X30" s="261"/>
      <c r="Y30" s="263">
        <f t="shared" ref="Y30:Y35" si="25">SUM(U30:X30)</f>
        <v>0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+'[6]31130'!E28</f>
        <v>0</v>
      </c>
      <c r="P31" s="158">
        <f>+'[6]31130'!F28</f>
        <v>0</v>
      </c>
      <c r="Q31" s="158">
        <f>+'[6]31130'!G28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0</v>
      </c>
      <c r="X31" s="262"/>
      <c r="Y31" s="278">
        <f t="shared" si="25"/>
        <v>0</v>
      </c>
      <c r="AA31" s="275">
        <v>2130</v>
      </c>
      <c r="AB31" s="276" t="s">
        <v>10</v>
      </c>
      <c r="AC31" s="279">
        <f t="shared" si="20"/>
        <v>0</v>
      </c>
      <c r="AD31" s="280">
        <f t="shared" si="21"/>
        <v>0</v>
      </c>
      <c r="AE31" s="279">
        <f t="shared" si="22"/>
        <v>0</v>
      </c>
      <c r="AF31" s="280">
        <f t="shared" si="23"/>
        <v>0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0</v>
      </c>
      <c r="E32" s="273">
        <f>+E30+E17</f>
        <v>0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+'[6]31130'!E29</f>
        <v>0</v>
      </c>
      <c r="P32" s="158">
        <f>+'[6]31130'!F29</f>
        <v>0</v>
      </c>
      <c r="Q32" s="158">
        <f>+'[6]31130'!G29</f>
        <v>0</v>
      </c>
      <c r="S32" s="275">
        <v>3220</v>
      </c>
      <c r="T32" s="276" t="s">
        <v>50</v>
      </c>
      <c r="U32" s="262" t="s">
        <v>185</v>
      </c>
      <c r="V32" s="277">
        <f>+H41-I41</f>
        <v>0</v>
      </c>
      <c r="W32" s="301">
        <f>-W13</f>
        <v>0</v>
      </c>
      <c r="X32" s="262"/>
      <c r="Y32" s="278">
        <f t="shared" si="25"/>
        <v>0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+'[6]31130'!E30</f>
        <v>0</v>
      </c>
      <c r="P33" s="158">
        <f>+'[6]31130'!F30</f>
        <v>0</v>
      </c>
      <c r="Q33" s="158">
        <f>+'[6]31130'!G30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98">
        <f>SUM(H35:H37)</f>
        <v>0</v>
      </c>
      <c r="I34" s="179">
        <f>SUM(I35:I37)</f>
        <v>0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0</v>
      </c>
      <c r="P34" s="149">
        <f>SUM(P35:P43)</f>
        <v>0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287" t="s">
        <v>45</v>
      </c>
      <c r="H35" s="286">
        <f>+'[6]31130'!E128</f>
        <v>0</v>
      </c>
      <c r="I35" s="158">
        <f>+'[6]31130'!F128</f>
        <v>0</v>
      </c>
      <c r="J35" s="158">
        <f>+'[6]31130'!G128</f>
        <v>0</v>
      </c>
      <c r="K35" s="286"/>
      <c r="L35" s="275">
        <v>5220</v>
      </c>
      <c r="M35" s="154"/>
      <c r="N35" s="155" t="s">
        <v>85</v>
      </c>
      <c r="O35" s="286">
        <f>+'[6]31130'!E32</f>
        <v>0</v>
      </c>
      <c r="P35" s="158">
        <f>+'[6]31130'!F32</f>
        <v>0</v>
      </c>
      <c r="Q35" s="158">
        <f>+'[6]31130'!G32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0</v>
      </c>
      <c r="AD35" s="280">
        <f t="shared" si="21"/>
        <v>0</v>
      </c>
      <c r="AE35" s="279">
        <f t="shared" si="22"/>
        <v>0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0</v>
      </c>
      <c r="AM35" s="289">
        <f t="shared" si="26"/>
        <v>0</v>
      </c>
    </row>
    <row r="36" spans="2:39" x14ac:dyDescent="0.25">
      <c r="B36" s="275">
        <v>3120</v>
      </c>
      <c r="C36" s="154"/>
      <c r="D36" s="303"/>
      <c r="E36" s="303"/>
      <c r="F36" s="304"/>
      <c r="G36" s="287" t="s">
        <v>46</v>
      </c>
      <c r="H36" s="286">
        <f>+'[6]31130'!E129</f>
        <v>0</v>
      </c>
      <c r="I36" s="158">
        <f>+'[6]31130'!F129</f>
        <v>0</v>
      </c>
      <c r="J36" s="158">
        <f>+'[6]31130'!G129</f>
        <v>0</v>
      </c>
      <c r="K36" s="286"/>
      <c r="L36" s="275">
        <v>5230</v>
      </c>
      <c r="M36" s="154"/>
      <c r="N36" s="155" t="s">
        <v>86</v>
      </c>
      <c r="O36" s="286">
        <f>+'[6]31130'!E33</f>
        <v>0</v>
      </c>
      <c r="P36" s="158">
        <f>+'[6]31130'!F33</f>
        <v>0</v>
      </c>
      <c r="Q36" s="158">
        <f>+'[6]31130'!G33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0</v>
      </c>
      <c r="AM36" s="289">
        <f t="shared" si="26"/>
        <v>0</v>
      </c>
    </row>
    <row r="37" spans="2:39" ht="22.5" x14ac:dyDescent="0.25">
      <c r="B37" s="275">
        <v>3130</v>
      </c>
      <c r="C37" s="154"/>
      <c r="D37" s="303"/>
      <c r="E37" s="303"/>
      <c r="F37" s="304"/>
      <c r="G37" s="287" t="s">
        <v>47</v>
      </c>
      <c r="H37" s="286">
        <f>+'[6]31130'!E130</f>
        <v>0</v>
      </c>
      <c r="I37" s="158">
        <f>+'[6]31130'!F130</f>
        <v>0</v>
      </c>
      <c r="J37" s="158">
        <f>+'[6]31130'!G130</f>
        <v>0</v>
      </c>
      <c r="K37" s="286"/>
      <c r="L37" s="275">
        <v>5240</v>
      </c>
      <c r="M37" s="154"/>
      <c r="N37" s="155" t="s">
        <v>87</v>
      </c>
      <c r="O37" s="286">
        <f>+'[6]31130'!E34</f>
        <v>0</v>
      </c>
      <c r="P37" s="158">
        <f>+'[6]31130'!F34</f>
        <v>0</v>
      </c>
      <c r="Q37" s="158">
        <f>+'[6]31130'!G34</f>
        <v>0</v>
      </c>
      <c r="S37" s="275"/>
      <c r="T37" s="341" t="s">
        <v>195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64" t="s">
        <v>144</v>
      </c>
      <c r="AJ37" s="268"/>
      <c r="AK37" s="306"/>
      <c r="AL37" s="307">
        <f>+AL9-AL20</f>
        <v>0</v>
      </c>
      <c r="AM37" s="308">
        <f>+AM9-AM20</f>
        <v>0</v>
      </c>
    </row>
    <row r="38" spans="2:39" x14ac:dyDescent="0.25">
      <c r="B38" s="275"/>
      <c r="C38" s="154"/>
      <c r="D38" s="303"/>
      <c r="E38" s="303"/>
      <c r="F38" s="309"/>
      <c r="G38" s="287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+'[6]31130'!E35</f>
        <v>0</v>
      </c>
      <c r="P38" s="158">
        <f>+'[6]31130'!F35</f>
        <v>0</v>
      </c>
      <c r="Q38" s="158">
        <f>+'[6]31130'!G35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64" t="s">
        <v>24</v>
      </c>
      <c r="AC38" s="265">
        <f>IF(H28&gt;I28,H28-I28,0)</f>
        <v>0</v>
      </c>
      <c r="AD38" s="266">
        <f>IF(I28&gt;H28,I28-H28,0)</f>
        <v>0</v>
      </c>
      <c r="AE38" s="265">
        <f>IF(I28&gt;J28,I28-J28,0)</f>
        <v>0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98">
        <f>SUM(H40:H44)</f>
        <v>0</v>
      </c>
      <c r="I39" s="179">
        <f>SUM(I40:I44)</f>
        <v>0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+'[6]31130'!E36</f>
        <v>0</v>
      </c>
      <c r="P39" s="158">
        <f>+'[6]31130'!F36</f>
        <v>0</v>
      </c>
      <c r="Q39" s="158">
        <f>+'[6]31130'!G36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287" t="s">
        <v>49</v>
      </c>
      <c r="H40" s="286">
        <f>+'[6]31130'!E133</f>
        <v>0</v>
      </c>
      <c r="I40" s="158">
        <f>+'[6]31130'!F133</f>
        <v>0</v>
      </c>
      <c r="J40" s="158">
        <f>+'[6]31130'!G133</f>
        <v>0</v>
      </c>
      <c r="K40" s="286"/>
      <c r="L40" s="275">
        <v>5270</v>
      </c>
      <c r="M40" s="154"/>
      <c r="N40" s="155" t="s">
        <v>90</v>
      </c>
      <c r="O40" s="286">
        <f>+'[6]31130'!E37</f>
        <v>0</v>
      </c>
      <c r="P40" s="158">
        <f>+'[6]31130'!F37</f>
        <v>0</v>
      </c>
      <c r="Q40" s="158">
        <f>+'[6]31130'!G37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0</v>
      </c>
    </row>
    <row r="41" spans="2:39" x14ac:dyDescent="0.25">
      <c r="B41" s="275">
        <v>3220</v>
      </c>
      <c r="C41" s="154"/>
      <c r="D41" s="303"/>
      <c r="E41" s="303"/>
      <c r="F41" s="304"/>
      <c r="G41" s="287" t="s">
        <v>50</v>
      </c>
      <c r="H41" s="286">
        <f>+'[6]31130'!E134</f>
        <v>0</v>
      </c>
      <c r="I41" s="158">
        <f>+'[6]31130'!F134</f>
        <v>0</v>
      </c>
      <c r="J41" s="158">
        <f>+'[6]31130'!G134</f>
        <v>0</v>
      </c>
      <c r="K41" s="286"/>
      <c r="L41" s="275">
        <v>5280</v>
      </c>
      <c r="M41" s="154"/>
      <c r="N41" s="155" t="s">
        <v>91</v>
      </c>
      <c r="O41" s="286">
        <f>+'[6]31130'!E38</f>
        <v>0</v>
      </c>
      <c r="P41" s="158">
        <f>+'[6]31130'!F38</f>
        <v>0</v>
      </c>
      <c r="Q41" s="158">
        <f>+'[6]31130'!G38</f>
        <v>0</v>
      </c>
      <c r="T41" s="310" t="s">
        <v>126</v>
      </c>
      <c r="U41" s="311">
        <f>+U23+U25</f>
        <v>0</v>
      </c>
      <c r="V41" s="311">
        <f>+V23+V25+V30+V37</f>
        <v>0</v>
      </c>
      <c r="W41" s="311">
        <f>+W23+W25+W30+W37</f>
        <v>0</v>
      </c>
      <c r="X41" s="311">
        <f>+X23+X25+X30+X37</f>
        <v>0</v>
      </c>
      <c r="Y41" s="312">
        <f>SUM(U41:X41)</f>
        <v>0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0</v>
      </c>
      <c r="AE41" s="279">
        <f t="shared" si="32"/>
        <v>0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287" t="s">
        <v>51</v>
      </c>
      <c r="H42" s="286">
        <f>+'[6]31130'!E135</f>
        <v>0</v>
      </c>
      <c r="I42" s="158">
        <f>+'[6]31130'!F135</f>
        <v>0</v>
      </c>
      <c r="J42" s="158">
        <f>+'[6]31130'!G135</f>
        <v>0</v>
      </c>
      <c r="K42" s="286"/>
      <c r="L42" s="275">
        <v>5290</v>
      </c>
      <c r="M42" s="154"/>
      <c r="N42" s="155" t="s">
        <v>92</v>
      </c>
      <c r="O42" s="286">
        <f>+'[6]31130'!E39</f>
        <v>0</v>
      </c>
      <c r="P42" s="158">
        <f>+'[6]31130'!F39</f>
        <v>0</v>
      </c>
      <c r="Q42" s="158">
        <f>+'[6]31130'!G39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287" t="s">
        <v>52</v>
      </c>
      <c r="H43" s="286">
        <f>+'[6]31130'!E136</f>
        <v>0</v>
      </c>
      <c r="I43" s="158">
        <f>+'[6]31130'!F136</f>
        <v>0</v>
      </c>
      <c r="J43" s="158">
        <f>+'[6]31130'!G136</f>
        <v>0</v>
      </c>
      <c r="K43" s="286"/>
      <c r="L43" s="243">
        <v>5300</v>
      </c>
      <c r="M43" s="154"/>
      <c r="N43" s="155" t="s">
        <v>93</v>
      </c>
      <c r="O43" s="286">
        <f>+'[6]31130'!E40</f>
        <v>0</v>
      </c>
      <c r="P43" s="158">
        <f>+'[6]31130'!F40</f>
        <v>0</v>
      </c>
      <c r="Q43" s="158">
        <f>+'[6]31130'!G40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0</v>
      </c>
    </row>
    <row r="44" spans="2:39" x14ac:dyDescent="0.25">
      <c r="B44" s="275">
        <v>3250</v>
      </c>
      <c r="C44" s="154"/>
      <c r="D44" s="303"/>
      <c r="E44" s="303"/>
      <c r="F44" s="26"/>
      <c r="G44" s="287" t="s">
        <v>53</v>
      </c>
      <c r="H44" s="286">
        <f>+'[6]31130'!E137</f>
        <v>0</v>
      </c>
      <c r="I44" s="158">
        <f>+'[6]31130'!F137</f>
        <v>0</v>
      </c>
      <c r="J44" s="158">
        <f>+'[6]31130'!G137</f>
        <v>0</v>
      </c>
      <c r="K44" s="286"/>
      <c r="L44" s="275">
        <v>5310</v>
      </c>
      <c r="M44" s="145" t="s">
        <v>94</v>
      </c>
      <c r="N44" s="141"/>
      <c r="O44" s="273">
        <f>SUM(O45:O47)</f>
        <v>0</v>
      </c>
      <c r="P44" s="149">
        <f>SUM(P45:P47)</f>
        <v>0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0</v>
      </c>
      <c r="AM44" s="263">
        <f>SUM(AM45:AM47)</f>
        <v>0</v>
      </c>
    </row>
    <row r="45" spans="2:39" x14ac:dyDescent="0.25">
      <c r="B45" s="275"/>
      <c r="C45" s="154"/>
      <c r="D45" s="303"/>
      <c r="E45" s="303"/>
      <c r="F45" s="26"/>
      <c r="G45" s="287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+'[6]31130'!E43</f>
        <v>0</v>
      </c>
      <c r="P45" s="158">
        <f>+'[6]31130'!F43</f>
        <v>0</v>
      </c>
      <c r="Q45" s="158">
        <f>+'[6]31130'!G43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0</v>
      </c>
      <c r="AM45" s="278">
        <f>+AF19-AE19</f>
        <v>0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+'[6]31130'!E44</f>
        <v>0</v>
      </c>
      <c r="P46" s="158">
        <f>+'[6]31130'!F44</f>
        <v>0</v>
      </c>
      <c r="Q46" s="158">
        <f>+'[6]31130'!G44</f>
        <v>0</v>
      </c>
      <c r="AA46" s="243">
        <v>3000</v>
      </c>
      <c r="AB46" s="253" t="s">
        <v>43</v>
      </c>
      <c r="AC46" s="254">
        <f>IF(H50&gt;I50,H50-I50,0)</f>
        <v>0</v>
      </c>
      <c r="AD46" s="255">
        <f>IF(I50&gt;H50,I50-H50,0)</f>
        <v>0</v>
      </c>
      <c r="AE46" s="254">
        <f>IF(I50&gt;J50,I50-J50,0)</f>
        <v>0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0</v>
      </c>
      <c r="AM46" s="278">
        <f>+AF20-AE20+AF21-AE21</f>
        <v>0</v>
      </c>
    </row>
    <row r="47" spans="2:39" x14ac:dyDescent="0.25">
      <c r="B47" s="275">
        <v>3310</v>
      </c>
      <c r="C47" s="154"/>
      <c r="D47" s="25"/>
      <c r="E47" s="26"/>
      <c r="F47" s="26"/>
      <c r="G47" s="287" t="s">
        <v>55</v>
      </c>
      <c r="H47" s="286">
        <f>+'[6]31130'!E140</f>
        <v>0</v>
      </c>
      <c r="I47" s="158">
        <f>+'[6]31130'!F140</f>
        <v>0</v>
      </c>
      <c r="J47" s="158">
        <f>+'[6]31130'!G140</f>
        <v>0</v>
      </c>
      <c r="K47" s="286"/>
      <c r="L47" s="243">
        <v>5400</v>
      </c>
      <c r="M47" s="154"/>
      <c r="N47" s="155" t="s">
        <v>96</v>
      </c>
      <c r="O47" s="286">
        <f>+'[6]31130'!E45</f>
        <v>0</v>
      </c>
      <c r="P47" s="158">
        <f>+'[6]31130'!F45</f>
        <v>0</v>
      </c>
      <c r="Q47" s="158">
        <f>+'[6]31130'!G45</f>
        <v>0</v>
      </c>
      <c r="AA47" s="243">
        <v>3100</v>
      </c>
      <c r="AB47" s="264" t="s">
        <v>44</v>
      </c>
      <c r="AC47" s="265">
        <f>IF(H34&gt;I34,H34-I34,0)</f>
        <v>0</v>
      </c>
      <c r="AD47" s="266">
        <f>IF(I34&gt;H34,I34-H34,0)</f>
        <v>0</v>
      </c>
      <c r="AE47" s="265">
        <f>IF(I34&gt;J34,I34-J34,0)</f>
        <v>0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287" t="s">
        <v>56</v>
      </c>
      <c r="H48" s="286">
        <f>+'[6]31130'!E141</f>
        <v>0</v>
      </c>
      <c r="I48" s="158">
        <f>+'[6]31130'!F141</f>
        <v>0</v>
      </c>
      <c r="J48" s="158">
        <f>+'[6]31130'!G141</f>
        <v>0</v>
      </c>
      <c r="K48" s="286"/>
      <c r="L48" s="275">
        <v>5410</v>
      </c>
      <c r="M48" s="145" t="s">
        <v>97</v>
      </c>
      <c r="N48" s="141"/>
      <c r="O48" s="273">
        <f>SUM(O49:O53)</f>
        <v>0</v>
      </c>
      <c r="P48" s="149">
        <f>SUM(P49:P53)</f>
        <v>0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0</v>
      </c>
      <c r="AF48" s="280">
        <f>IF(J35&gt;I35,J35-I35,0)</f>
        <v>0</v>
      </c>
      <c r="AI48" s="264" t="s">
        <v>149</v>
      </c>
      <c r="AJ48" s="268"/>
      <c r="AK48" s="306"/>
      <c r="AL48" s="307">
        <f>+AL40-AL44</f>
        <v>0</v>
      </c>
      <c r="AM48" s="308">
        <f>+AM40-AM44</f>
        <v>0</v>
      </c>
    </row>
    <row r="49" spans="2:39" x14ac:dyDescent="0.25">
      <c r="C49" s="154"/>
      <c r="D49" s="25"/>
      <c r="E49" s="26"/>
      <c r="F49" s="26"/>
      <c r="G49" s="287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+'[6]31130'!E47</f>
        <v>0</v>
      </c>
      <c r="P49" s="158">
        <f>+'[6]31130'!F47</f>
        <v>0</v>
      </c>
      <c r="Q49" s="158">
        <f>+'[6]31130'!G47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98">
        <f>+H39+H34+H46</f>
        <v>0</v>
      </c>
      <c r="I50" s="179">
        <f t="shared" ref="I50:J50" si="34">+I39+I34+I46</f>
        <v>0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+'[6]31130'!E48</f>
        <v>0</v>
      </c>
      <c r="P50" s="158">
        <f>+'[6]31130'!F48</f>
        <v>0</v>
      </c>
      <c r="Q50" s="158">
        <f>+'[6]31130'!G48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+'[6]31130'!E49</f>
        <v>0</v>
      </c>
      <c r="P51" s="158">
        <f>+'[6]31130'!F49</f>
        <v>0</v>
      </c>
      <c r="Q51" s="158">
        <f>+'[6]31130'!G49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0</v>
      </c>
      <c r="AM51" s="263">
        <f>+AM52+AM55</f>
        <v>0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0</v>
      </c>
      <c r="I52" s="149">
        <f t="shared" ref="I52:J52" si="35">+I50+I30</f>
        <v>0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+'[6]31130'!E50</f>
        <v>0</v>
      </c>
      <c r="P52" s="158">
        <f>+'[6]31130'!F50</f>
        <v>0</v>
      </c>
      <c r="Q52" s="158">
        <f>+'[6]31130'!G50</f>
        <v>0</v>
      </c>
      <c r="AA52" s="243">
        <v>3200</v>
      </c>
      <c r="AB52" s="264" t="s">
        <v>48</v>
      </c>
      <c r="AC52" s="265">
        <f t="shared" ref="AC52:AC57" si="36">IF(H39&gt;I39,H39-I39,0)</f>
        <v>0</v>
      </c>
      <c r="AD52" s="266">
        <f t="shared" ref="AD52:AD57" si="37">IF(I39&gt;H39,I39-H39,0)</f>
        <v>0</v>
      </c>
      <c r="AE52" s="265">
        <f t="shared" ref="AE52:AE57" si="38">IF(I39&gt;J39,I39-J39,0)</f>
        <v>0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+'[6]31130'!E51</f>
        <v>0</v>
      </c>
      <c r="P53" s="158">
        <f>+'[6]31130'!F51</f>
        <v>0</v>
      </c>
      <c r="Q53" s="158">
        <f>+'[6]31130'!G51</f>
        <v>0</v>
      </c>
      <c r="AA53" s="275">
        <v>3210</v>
      </c>
      <c r="AB53" s="276" t="s">
        <v>49</v>
      </c>
      <c r="AC53" s="279">
        <f t="shared" si="36"/>
        <v>0</v>
      </c>
      <c r="AD53" s="280">
        <f t="shared" si="37"/>
        <v>0</v>
      </c>
      <c r="AE53" s="279">
        <f t="shared" si="38"/>
        <v>0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 t="str">
        <f>IF(D32-H30-H50=0,"",D32-H30-H50)</f>
        <v/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0</v>
      </c>
      <c r="P54" s="149">
        <f>SUM(P55:P60)</f>
        <v>0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0</v>
      </c>
      <c r="AD54" s="280">
        <f t="shared" si="37"/>
        <v>0</v>
      </c>
      <c r="AE54" s="279">
        <f t="shared" si="38"/>
        <v>0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+'[6]31130'!E53</f>
        <v>0</v>
      </c>
      <c r="P55" s="158">
        <f>+'[6]31130'!F53</f>
        <v>0</v>
      </c>
      <c r="Q55" s="158">
        <f>+'[6]31130'!G53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0</v>
      </c>
      <c r="AM55" s="320">
        <f>SUM(AE9:AE14)+SUM(AE17:AE18)+SUM(AE22:AE25)+SUM(AE29:AE36)+SUM(AE39:AE44)+SUM(AE49:AE50)+SUM(AE53:AE57)+SUM(AE60:AE61)-P61-P54-P66</f>
        <v>0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+'[6]31130'!E54</f>
        <v>0</v>
      </c>
      <c r="P56" s="158">
        <f>+'[6]31130'!F54</f>
        <v>0</v>
      </c>
      <c r="Q56" s="158">
        <f>+'[6]31130'!G54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0</v>
      </c>
      <c r="AM56" s="263">
        <f>+AM57+AM60</f>
        <v>0</v>
      </c>
    </row>
    <row r="57" spans="2:39" x14ac:dyDescent="0.25">
      <c r="C57" s="287"/>
      <c r="D57" s="287"/>
      <c r="E57" s="287"/>
      <c r="F57" s="287"/>
      <c r="G57" s="287"/>
      <c r="H57" s="287"/>
      <c r="I57" s="287"/>
      <c r="L57" s="275">
        <v>5540</v>
      </c>
      <c r="M57" s="154"/>
      <c r="N57" s="155" t="s">
        <v>106</v>
      </c>
      <c r="O57" s="286">
        <f>+'[6]31130'!E55</f>
        <v>0</v>
      </c>
      <c r="P57" s="158">
        <f>+'[6]31130'!F55</f>
        <v>0</v>
      </c>
      <c r="Q57" s="158">
        <f>+'[6]31130'!G55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+'[6]31130'!E56</f>
        <v>0</v>
      </c>
      <c r="P58" s="158">
        <f>+'[6]31130'!F56</f>
        <v>0</v>
      </c>
      <c r="Q58" s="158">
        <f>+'[6]31130'!G56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+'[6]31130'!E57</f>
        <v>0</v>
      </c>
      <c r="P59" s="158">
        <f>+'[6]31130'!F57</f>
        <v>0</v>
      </c>
      <c r="Q59" s="158">
        <f>+'[6]31130'!G57</f>
        <v>0</v>
      </c>
      <c r="AA59" s="243">
        <v>3300</v>
      </c>
      <c r="AB59" s="264" t="s">
        <v>131</v>
      </c>
      <c r="AC59" s="265">
        <f>IF(H46&gt;I46,H46-I46,0)</f>
        <v>0</v>
      </c>
      <c r="AD59" s="266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+'[6]31130'!E58</f>
        <v>0</v>
      </c>
      <c r="P60" s="158">
        <f>+'[6]31130'!F58</f>
        <v>0</v>
      </c>
      <c r="Q60" s="158">
        <f>+'[6]31130'!G58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0</v>
      </c>
      <c r="AM60" s="320">
        <f>SUM(AF9:AF14)+SUM(AF17:AF18)+SUM(AF22:AF25)+SUM(AF29:AF36)+SUM(AF39:AF44)+SUM(AF49:AF50)+SUM(AF53:AF57)+SUM(AF60:AF61)</f>
        <v>0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64" t="s">
        <v>157</v>
      </c>
      <c r="AJ61" s="268"/>
      <c r="AK61" s="306"/>
      <c r="AL61" s="324">
        <f>+AL51-AL56</f>
        <v>0</v>
      </c>
      <c r="AM61" s="325">
        <f>+AM51-AM56</f>
        <v>0</v>
      </c>
    </row>
    <row r="62" spans="2:39" x14ac:dyDescent="0.25">
      <c r="L62" s="275"/>
      <c r="M62" s="154"/>
      <c r="N62" s="155" t="s">
        <v>111</v>
      </c>
      <c r="O62" s="286">
        <f>+'[6]31130'!E60</f>
        <v>0</v>
      </c>
      <c r="P62" s="158">
        <f>+'[6]31130'!F60</f>
        <v>0</v>
      </c>
      <c r="Q62" s="158">
        <f>+'[6]31130'!G60</f>
        <v>0</v>
      </c>
      <c r="AC62" s="326">
        <f>+AC6+AC27+AC46-AD6-AD27-AD46</f>
        <v>0</v>
      </c>
      <c r="AD62" s="326">
        <f>+AC7+AC16+AC28+AC38+AC47+AC52+AC59-AD7-AD16-AD28-AD38-AD47-AD52-AD59</f>
        <v>0</v>
      </c>
      <c r="AE62" s="326">
        <f>+AE6+AE27+AE46-AF6-AF27-AF46</f>
        <v>0</v>
      </c>
      <c r="AF62" s="326">
        <f>+AE7+AE16+AE28+AE38+AE47+AE52+AE59-AF7-AF16-AF28-AF38-AF47-AF52-AF59</f>
        <v>0</v>
      </c>
      <c r="AI62" s="253"/>
      <c r="AJ62" s="268"/>
      <c r="AK62" s="306"/>
      <c r="AL62" s="324"/>
      <c r="AM62" s="325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287"/>
      <c r="AF63" s="287"/>
      <c r="AI63" s="264" t="s">
        <v>158</v>
      </c>
      <c r="AJ63" s="268"/>
      <c r="AK63" s="306"/>
      <c r="AL63" s="327">
        <f>+AL37+AL48+AL61</f>
        <v>0</v>
      </c>
      <c r="AM63" s="328">
        <f>+AM37+AM48+AM61</f>
        <v>0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0</v>
      </c>
      <c r="P64" s="179">
        <f>+P30+P34+P44+P48+P54+P61</f>
        <v>0</v>
      </c>
      <c r="Q64" s="179">
        <f>+Q30+Q34+Q44+Q48+Q54+Q61</f>
        <v>0</v>
      </c>
      <c r="AB64" s="287"/>
      <c r="AC64" s="287"/>
      <c r="AD64" s="287"/>
      <c r="AE64" s="287"/>
      <c r="AF64" s="287"/>
      <c r="AG64" s="287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287"/>
      <c r="AI65" s="264" t="s">
        <v>159</v>
      </c>
      <c r="AJ65" s="268"/>
      <c r="AK65" s="306"/>
      <c r="AL65" s="331">
        <f>+E9</f>
        <v>0</v>
      </c>
      <c r="AM65" s="332">
        <f>+F9</f>
        <v>0</v>
      </c>
    </row>
    <row r="66" spans="12:39" x14ac:dyDescent="0.25">
      <c r="M66" s="140" t="s">
        <v>113</v>
      </c>
      <c r="N66" s="141"/>
      <c r="O66" s="273">
        <f>+O27-O64</f>
        <v>0</v>
      </c>
      <c r="P66" s="149">
        <f>+P27-P64</f>
        <v>0</v>
      </c>
      <c r="Q66" s="149">
        <f>+Q27-Q64</f>
        <v>0</v>
      </c>
      <c r="AI66" s="264" t="s">
        <v>160</v>
      </c>
      <c r="AJ66" s="268"/>
      <c r="AK66" s="306"/>
      <c r="AL66" s="331">
        <f>+D9</f>
        <v>0</v>
      </c>
      <c r="AM66" s="332">
        <f>+E9</f>
        <v>0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0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287"/>
      <c r="R71" s="287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287"/>
      <c r="R72" s="287"/>
    </row>
  </sheetData>
  <mergeCells count="25">
    <mergeCell ref="C3:I3"/>
    <mergeCell ref="M3:P3"/>
    <mergeCell ref="T3:Y3"/>
    <mergeCell ref="AB3:AD3"/>
    <mergeCell ref="AI3:AM3"/>
    <mergeCell ref="C2:I2"/>
    <mergeCell ref="M2:P2"/>
    <mergeCell ref="T2:Y2"/>
    <mergeCell ref="AB2:AD2"/>
    <mergeCell ref="AI2:AM2"/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8"/>
  <sheetViews>
    <sheetView workbookViewId="0"/>
  </sheetViews>
  <sheetFormatPr baseColWidth="10" defaultRowHeight="15" x14ac:dyDescent="0.25"/>
  <cols>
    <col min="1" max="1" width="2" customWidth="1"/>
    <col min="2" max="2" width="4.7109375" style="187" customWidth="1"/>
    <col min="3" max="3" width="2.28515625" customWidth="1"/>
    <col min="4" max="4" width="34.7109375" customWidth="1"/>
    <col min="5" max="7" width="15.7109375" customWidth="1"/>
    <col min="8" max="8" width="5.7109375" customWidth="1"/>
    <col min="9" max="11" width="6.28515625" bestFit="1" customWidth="1"/>
    <col min="12" max="12" width="5.7109375" customWidth="1"/>
    <col min="13" max="15" width="6.28515625" bestFit="1" customWidth="1"/>
    <col min="16" max="16" width="5.7109375" customWidth="1"/>
    <col min="17" max="19" width="6.28515625" bestFit="1" customWidth="1"/>
    <col min="20" max="20" width="5.7109375" customWidth="1"/>
    <col min="21" max="23" width="6.28515625" bestFit="1" customWidth="1"/>
    <col min="24" max="24" width="5.7109375" customWidth="1"/>
    <col min="25" max="27" width="6.28515625" bestFit="1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</cols>
  <sheetData>
    <row r="1" spans="2:47" ht="14.45" customHeight="1" x14ac:dyDescent="0.25">
      <c r="B1" s="454" t="s">
        <v>196</v>
      </c>
      <c r="C1" s="455"/>
      <c r="D1" s="455"/>
      <c r="E1" s="455"/>
      <c r="F1" s="455"/>
      <c r="G1" s="456"/>
    </row>
    <row r="2" spans="2:47" ht="14.45" customHeight="1" x14ac:dyDescent="0.25">
      <c r="B2" s="400" t="s">
        <v>162</v>
      </c>
      <c r="C2" s="401"/>
      <c r="D2" s="401"/>
      <c r="E2" s="401"/>
      <c r="F2" s="401"/>
      <c r="G2" s="402"/>
    </row>
    <row r="3" spans="2:47" ht="14.45" customHeight="1" x14ac:dyDescent="0.25">
      <c r="B3" s="403" t="s">
        <v>177</v>
      </c>
      <c r="C3" s="444"/>
      <c r="D3" s="444"/>
      <c r="E3" s="444"/>
      <c r="F3" s="401"/>
      <c r="G3" s="404"/>
      <c r="I3" s="405" t="s">
        <v>197</v>
      </c>
      <c r="J3" s="406"/>
      <c r="K3" s="407"/>
      <c r="M3" s="405" t="s">
        <v>198</v>
      </c>
      <c r="N3" s="406"/>
      <c r="O3" s="407"/>
      <c r="Q3" s="405" t="s">
        <v>199</v>
      </c>
      <c r="R3" s="406"/>
      <c r="S3" s="407"/>
      <c r="U3" s="405" t="s">
        <v>200</v>
      </c>
      <c r="V3" s="406"/>
      <c r="W3" s="407"/>
      <c r="Y3" s="405" t="s">
        <v>201</v>
      </c>
      <c r="Z3" s="406"/>
      <c r="AA3" s="407"/>
      <c r="AC3" s="405" t="s">
        <v>168</v>
      </c>
      <c r="AD3" s="406"/>
      <c r="AE3" s="407"/>
      <c r="AG3" s="405" t="s">
        <v>169</v>
      </c>
      <c r="AH3" s="406"/>
      <c r="AI3" s="407"/>
      <c r="AK3" s="405" t="s">
        <v>170</v>
      </c>
      <c r="AL3" s="406"/>
      <c r="AM3" s="407"/>
      <c r="AO3" s="405" t="s">
        <v>171</v>
      </c>
      <c r="AP3" s="406"/>
      <c r="AQ3" s="407"/>
      <c r="AS3" s="405" t="s">
        <v>172</v>
      </c>
      <c r="AT3" s="406"/>
      <c r="AU3" s="407"/>
    </row>
    <row r="4" spans="2:47" x14ac:dyDescent="0.25">
      <c r="B4" s="133"/>
      <c r="C4" s="134"/>
      <c r="D4" s="135"/>
      <c r="E4" s="136">
        <v>2020</v>
      </c>
      <c r="F4" s="188">
        <v>2019</v>
      </c>
      <c r="G4" s="137">
        <v>2018</v>
      </c>
      <c r="I4" s="136">
        <v>2020</v>
      </c>
      <c r="J4" s="136">
        <v>2019</v>
      </c>
      <c r="K4" s="188">
        <v>2018</v>
      </c>
      <c r="M4" s="136">
        <v>2020</v>
      </c>
      <c r="N4" s="188">
        <v>2019</v>
      </c>
      <c r="O4" s="137">
        <v>2018</v>
      </c>
      <c r="Q4" s="136">
        <v>2020</v>
      </c>
      <c r="R4" s="136">
        <v>2019</v>
      </c>
      <c r="S4" s="188">
        <v>2018</v>
      </c>
      <c r="U4" s="136">
        <v>2020</v>
      </c>
      <c r="V4" s="136">
        <v>2019</v>
      </c>
      <c r="W4" s="188">
        <v>2018</v>
      </c>
      <c r="Y4" s="136">
        <v>2020</v>
      </c>
      <c r="Z4" s="136">
        <v>2019</v>
      </c>
      <c r="AA4" s="188">
        <v>2018</v>
      </c>
      <c r="AC4" s="136">
        <v>2020</v>
      </c>
      <c r="AD4" s="136">
        <v>2019</v>
      </c>
      <c r="AE4" s="188">
        <v>2018</v>
      </c>
      <c r="AG4" s="136">
        <v>2020</v>
      </c>
      <c r="AH4" s="136">
        <v>2019</v>
      </c>
      <c r="AI4" s="188">
        <v>2018</v>
      </c>
      <c r="AK4" s="136">
        <v>2020</v>
      </c>
      <c r="AL4" s="136">
        <v>2019</v>
      </c>
      <c r="AM4" s="188">
        <v>2018</v>
      </c>
      <c r="AO4" s="136">
        <v>2020</v>
      </c>
      <c r="AP4" s="136">
        <v>2019</v>
      </c>
      <c r="AQ4" s="188">
        <v>2018</v>
      </c>
      <c r="AS4" s="136">
        <v>2020</v>
      </c>
      <c r="AT4" s="136">
        <v>2019</v>
      </c>
      <c r="AU4" s="188">
        <v>2018</v>
      </c>
    </row>
    <row r="5" spans="2:47" x14ac:dyDescent="0.25">
      <c r="B5" s="139"/>
      <c r="C5" s="140" t="s">
        <v>60</v>
      </c>
      <c r="D5" s="141"/>
      <c r="E5" s="142"/>
      <c r="F5" s="378"/>
      <c r="G5" s="143"/>
      <c r="I5" s="142"/>
      <c r="J5" s="381"/>
      <c r="K5" s="143"/>
      <c r="M5" s="142"/>
      <c r="N5" s="378"/>
      <c r="O5" s="143"/>
      <c r="Q5" s="142"/>
      <c r="R5" s="378"/>
      <c r="S5" s="143"/>
      <c r="U5" s="142"/>
      <c r="V5" s="378"/>
      <c r="W5" s="143"/>
      <c r="Y5" s="142"/>
      <c r="Z5" s="378"/>
      <c r="AA5" s="143"/>
      <c r="AC5" s="142"/>
      <c r="AD5" s="378"/>
      <c r="AE5" s="143"/>
      <c r="AG5" s="142"/>
      <c r="AH5" s="378"/>
      <c r="AI5" s="143"/>
      <c r="AK5" s="142"/>
      <c r="AL5" s="378"/>
      <c r="AM5" s="143"/>
      <c r="AO5" s="142"/>
      <c r="AP5" s="378"/>
      <c r="AQ5" s="143"/>
      <c r="AS5" s="142"/>
      <c r="AT5" s="378"/>
      <c r="AU5" s="143"/>
    </row>
    <row r="6" spans="2:47" x14ac:dyDescent="0.25">
      <c r="B6" s="139">
        <v>4100</v>
      </c>
      <c r="C6" s="145" t="s">
        <v>173</v>
      </c>
      <c r="D6" s="146"/>
      <c r="E6" s="152">
        <f>SUM(E7:E13)</f>
        <v>0</v>
      </c>
      <c r="F6" s="204">
        <f>SUM(F7:F13)</f>
        <v>0</v>
      </c>
      <c r="G6" s="149">
        <f>SUM(G7:G13)</f>
        <v>0</v>
      </c>
      <c r="I6" s="152">
        <f t="shared" ref="I6:K6" si="0">SUM(I7:I13)</f>
        <v>0</v>
      </c>
      <c r="J6" s="204">
        <f t="shared" si="0"/>
        <v>0</v>
      </c>
      <c r="K6" s="149">
        <f t="shared" si="0"/>
        <v>0</v>
      </c>
      <c r="M6" s="152">
        <f t="shared" ref="M6:O6" si="1">SUM(M7:M13)</f>
        <v>0</v>
      </c>
      <c r="N6" s="204">
        <f t="shared" si="1"/>
        <v>0</v>
      </c>
      <c r="O6" s="149">
        <f t="shared" si="1"/>
        <v>0</v>
      </c>
      <c r="Q6" s="152">
        <f t="shared" ref="Q6:S6" si="2">SUM(Q7:Q13)</f>
        <v>0</v>
      </c>
      <c r="R6" s="204">
        <f t="shared" si="2"/>
        <v>0</v>
      </c>
      <c r="S6" s="149">
        <f t="shared" si="2"/>
        <v>0</v>
      </c>
      <c r="U6" s="152">
        <f t="shared" ref="U6:W6" si="3">SUM(U7:U13)</f>
        <v>0</v>
      </c>
      <c r="V6" s="204">
        <f t="shared" si="3"/>
        <v>0</v>
      </c>
      <c r="W6" s="149">
        <f t="shared" si="3"/>
        <v>0</v>
      </c>
      <c r="Y6" s="152">
        <f t="shared" ref="Y6:AA6" si="4">SUM(Y7:Y13)</f>
        <v>0</v>
      </c>
      <c r="Z6" s="204">
        <f t="shared" si="4"/>
        <v>0</v>
      </c>
      <c r="AA6" s="149">
        <f t="shared" si="4"/>
        <v>0</v>
      </c>
      <c r="AC6" s="152">
        <f t="shared" ref="AC6:AE6" si="5">SUM(AC7:AC13)</f>
        <v>0</v>
      </c>
      <c r="AD6" s="204">
        <f t="shared" si="5"/>
        <v>0</v>
      </c>
      <c r="AE6" s="149">
        <f t="shared" si="5"/>
        <v>0</v>
      </c>
      <c r="AG6" s="152">
        <f t="shared" ref="AG6:AI6" si="6">SUM(AG7:AG13)</f>
        <v>0</v>
      </c>
      <c r="AH6" s="204">
        <f t="shared" si="6"/>
        <v>0</v>
      </c>
      <c r="AI6" s="149">
        <f t="shared" si="6"/>
        <v>0</v>
      </c>
      <c r="AK6" s="152">
        <f t="shared" ref="AK6:AM6" si="7">SUM(AK7:AK13)</f>
        <v>0</v>
      </c>
      <c r="AL6" s="204">
        <f t="shared" si="7"/>
        <v>0</v>
      </c>
      <c r="AM6" s="149">
        <f t="shared" si="7"/>
        <v>0</v>
      </c>
      <c r="AO6" s="152">
        <f t="shared" ref="AO6:AQ6" si="8">SUM(AO7:AO13)</f>
        <v>0</v>
      </c>
      <c r="AP6" s="204">
        <f t="shared" si="8"/>
        <v>0</v>
      </c>
      <c r="AQ6" s="149">
        <f t="shared" si="8"/>
        <v>0</v>
      </c>
      <c r="AS6" s="152">
        <f t="shared" ref="AS6:AU6" si="9">SUM(AS7:AS13)</f>
        <v>0</v>
      </c>
      <c r="AT6" s="204">
        <f t="shared" si="9"/>
        <v>0</v>
      </c>
      <c r="AU6" s="149">
        <f t="shared" si="9"/>
        <v>0</v>
      </c>
    </row>
    <row r="7" spans="2:47" x14ac:dyDescent="0.25">
      <c r="B7" s="139">
        <v>4110</v>
      </c>
      <c r="C7" s="154"/>
      <c r="D7" s="155" t="s">
        <v>62</v>
      </c>
      <c r="E7" s="160">
        <f>+I7+M7+Q7+U7+Y7+AC7+AG7+AK7+AO7+AS7</f>
        <v>0</v>
      </c>
      <c r="F7" s="200">
        <f t="shared" ref="F7:G13" si="10">+J7+N7+R7+V7+Z7+AD7+AH7+AL7+AP7+AT7</f>
        <v>0</v>
      </c>
      <c r="G7" s="158">
        <f t="shared" si="10"/>
        <v>0</v>
      </c>
      <c r="I7" s="160">
        <v>0</v>
      </c>
      <c r="J7" s="200">
        <v>0</v>
      </c>
      <c r="K7" s="158">
        <v>0</v>
      </c>
      <c r="M7" s="160">
        <v>0</v>
      </c>
      <c r="N7" s="200">
        <v>0</v>
      </c>
      <c r="O7" s="158">
        <v>0</v>
      </c>
      <c r="Q7" s="160">
        <v>0</v>
      </c>
      <c r="R7" s="200">
        <v>0</v>
      </c>
      <c r="S7" s="158">
        <v>0</v>
      </c>
      <c r="U7" s="160">
        <v>0</v>
      </c>
      <c r="V7" s="200">
        <v>0</v>
      </c>
      <c r="W7" s="158">
        <v>0</v>
      </c>
      <c r="Y7" s="160">
        <v>0</v>
      </c>
      <c r="Z7" s="200">
        <v>0</v>
      </c>
      <c r="AA7" s="158">
        <v>0</v>
      </c>
      <c r="AC7" s="160">
        <v>0</v>
      </c>
      <c r="AD7" s="200">
        <v>0</v>
      </c>
      <c r="AE7" s="158">
        <v>0</v>
      </c>
      <c r="AG7" s="160">
        <v>0</v>
      </c>
      <c r="AH7" s="200">
        <v>0</v>
      </c>
      <c r="AI7" s="158">
        <v>0</v>
      </c>
      <c r="AK7" s="160">
        <v>0</v>
      </c>
      <c r="AL7" s="200">
        <v>0</v>
      </c>
      <c r="AM7" s="158">
        <v>0</v>
      </c>
      <c r="AO7" s="160">
        <v>0</v>
      </c>
      <c r="AP7" s="200">
        <v>0</v>
      </c>
      <c r="AQ7" s="158">
        <v>0</v>
      </c>
      <c r="AS7" s="160">
        <v>0</v>
      </c>
      <c r="AT7" s="200">
        <v>0</v>
      </c>
      <c r="AU7" s="158">
        <v>0</v>
      </c>
    </row>
    <row r="8" spans="2:47" x14ac:dyDescent="0.25">
      <c r="B8" s="139">
        <v>4120</v>
      </c>
      <c r="C8" s="154"/>
      <c r="D8" s="155" t="s">
        <v>63</v>
      </c>
      <c r="E8" s="160">
        <f t="shared" ref="E8:E13" si="11">+I8+M8+Q8+U8+Y8+AC8+AG8+AK8+AO8+AS8</f>
        <v>0</v>
      </c>
      <c r="F8" s="200">
        <f t="shared" si="10"/>
        <v>0</v>
      </c>
      <c r="G8" s="158">
        <f t="shared" si="10"/>
        <v>0</v>
      </c>
      <c r="I8" s="160">
        <v>0</v>
      </c>
      <c r="J8" s="200">
        <v>0</v>
      </c>
      <c r="K8" s="158">
        <v>0</v>
      </c>
      <c r="M8" s="160">
        <v>0</v>
      </c>
      <c r="N8" s="200">
        <v>0</v>
      </c>
      <c r="O8" s="158">
        <v>0</v>
      </c>
      <c r="Q8" s="160">
        <v>0</v>
      </c>
      <c r="R8" s="200">
        <v>0</v>
      </c>
      <c r="S8" s="158">
        <v>0</v>
      </c>
      <c r="U8" s="160">
        <v>0</v>
      </c>
      <c r="V8" s="200">
        <v>0</v>
      </c>
      <c r="W8" s="158">
        <v>0</v>
      </c>
      <c r="Y8" s="160">
        <v>0</v>
      </c>
      <c r="Z8" s="200">
        <v>0</v>
      </c>
      <c r="AA8" s="158">
        <v>0</v>
      </c>
      <c r="AC8" s="160">
        <v>0</v>
      </c>
      <c r="AD8" s="200">
        <v>0</v>
      </c>
      <c r="AE8" s="158">
        <v>0</v>
      </c>
      <c r="AG8" s="160">
        <v>0</v>
      </c>
      <c r="AH8" s="200">
        <v>0</v>
      </c>
      <c r="AI8" s="158">
        <v>0</v>
      </c>
      <c r="AK8" s="160">
        <v>0</v>
      </c>
      <c r="AL8" s="200">
        <v>0</v>
      </c>
      <c r="AM8" s="158">
        <v>0</v>
      </c>
      <c r="AO8" s="160">
        <v>0</v>
      </c>
      <c r="AP8" s="200">
        <v>0</v>
      </c>
      <c r="AQ8" s="158">
        <v>0</v>
      </c>
      <c r="AS8" s="160">
        <v>0</v>
      </c>
      <c r="AT8" s="200">
        <v>0</v>
      </c>
      <c r="AU8" s="158">
        <v>0</v>
      </c>
    </row>
    <row r="9" spans="2:47" x14ac:dyDescent="0.25">
      <c r="B9" s="139">
        <v>4130</v>
      </c>
      <c r="C9" s="154"/>
      <c r="D9" s="155" t="s">
        <v>64</v>
      </c>
      <c r="E9" s="160">
        <f t="shared" si="11"/>
        <v>0</v>
      </c>
      <c r="F9" s="200">
        <f t="shared" si="10"/>
        <v>0</v>
      </c>
      <c r="G9" s="158">
        <f t="shared" si="10"/>
        <v>0</v>
      </c>
      <c r="I9" s="160">
        <v>0</v>
      </c>
      <c r="J9" s="200">
        <v>0</v>
      </c>
      <c r="K9" s="158">
        <v>0</v>
      </c>
      <c r="M9" s="160">
        <v>0</v>
      </c>
      <c r="N9" s="200">
        <v>0</v>
      </c>
      <c r="O9" s="158">
        <v>0</v>
      </c>
      <c r="Q9" s="160">
        <v>0</v>
      </c>
      <c r="R9" s="200">
        <v>0</v>
      </c>
      <c r="S9" s="158">
        <v>0</v>
      </c>
      <c r="U9" s="160">
        <v>0</v>
      </c>
      <c r="V9" s="200">
        <v>0</v>
      </c>
      <c r="W9" s="158">
        <v>0</v>
      </c>
      <c r="Y9" s="160">
        <v>0</v>
      </c>
      <c r="Z9" s="200">
        <v>0</v>
      </c>
      <c r="AA9" s="158">
        <v>0</v>
      </c>
      <c r="AC9" s="160">
        <v>0</v>
      </c>
      <c r="AD9" s="200">
        <v>0</v>
      </c>
      <c r="AE9" s="158">
        <v>0</v>
      </c>
      <c r="AG9" s="160">
        <v>0</v>
      </c>
      <c r="AH9" s="200">
        <v>0</v>
      </c>
      <c r="AI9" s="158">
        <v>0</v>
      </c>
      <c r="AK9" s="160">
        <v>0</v>
      </c>
      <c r="AL9" s="200">
        <v>0</v>
      </c>
      <c r="AM9" s="158">
        <v>0</v>
      </c>
      <c r="AO9" s="160">
        <v>0</v>
      </c>
      <c r="AP9" s="200">
        <v>0</v>
      </c>
      <c r="AQ9" s="158">
        <v>0</v>
      </c>
      <c r="AS9" s="160">
        <v>0</v>
      </c>
      <c r="AT9" s="200">
        <v>0</v>
      </c>
      <c r="AU9" s="158">
        <v>0</v>
      </c>
    </row>
    <row r="10" spans="2:47" x14ac:dyDescent="0.25">
      <c r="B10" s="139">
        <v>4140</v>
      </c>
      <c r="C10" s="154"/>
      <c r="D10" s="155" t="s">
        <v>65</v>
      </c>
      <c r="E10" s="160">
        <f t="shared" si="11"/>
        <v>0</v>
      </c>
      <c r="F10" s="200">
        <f t="shared" si="10"/>
        <v>0</v>
      </c>
      <c r="G10" s="158">
        <f t="shared" si="10"/>
        <v>0</v>
      </c>
      <c r="I10" s="160">
        <v>0</v>
      </c>
      <c r="J10" s="200">
        <v>0</v>
      </c>
      <c r="K10" s="158">
        <v>0</v>
      </c>
      <c r="M10" s="160">
        <v>0</v>
      </c>
      <c r="N10" s="200">
        <v>0</v>
      </c>
      <c r="O10" s="158">
        <v>0</v>
      </c>
      <c r="Q10" s="160">
        <v>0</v>
      </c>
      <c r="R10" s="200">
        <v>0</v>
      </c>
      <c r="S10" s="158">
        <v>0</v>
      </c>
      <c r="U10" s="160">
        <v>0</v>
      </c>
      <c r="V10" s="200">
        <v>0</v>
      </c>
      <c r="W10" s="158">
        <v>0</v>
      </c>
      <c r="Y10" s="160">
        <v>0</v>
      </c>
      <c r="Z10" s="200">
        <v>0</v>
      </c>
      <c r="AA10" s="158">
        <v>0</v>
      </c>
      <c r="AC10" s="160">
        <v>0</v>
      </c>
      <c r="AD10" s="200">
        <v>0</v>
      </c>
      <c r="AE10" s="158">
        <v>0</v>
      </c>
      <c r="AG10" s="160">
        <v>0</v>
      </c>
      <c r="AH10" s="200">
        <v>0</v>
      </c>
      <c r="AI10" s="158">
        <v>0</v>
      </c>
      <c r="AK10" s="160">
        <v>0</v>
      </c>
      <c r="AL10" s="200">
        <v>0</v>
      </c>
      <c r="AM10" s="158">
        <v>0</v>
      </c>
      <c r="AO10" s="160">
        <v>0</v>
      </c>
      <c r="AP10" s="200">
        <v>0</v>
      </c>
      <c r="AQ10" s="158">
        <v>0</v>
      </c>
      <c r="AS10" s="160">
        <v>0</v>
      </c>
      <c r="AT10" s="200">
        <v>0</v>
      </c>
      <c r="AU10" s="158">
        <v>0</v>
      </c>
    </row>
    <row r="11" spans="2:47" x14ac:dyDescent="0.25">
      <c r="B11" s="139">
        <v>4150</v>
      </c>
      <c r="C11" s="154"/>
      <c r="D11" s="155" t="s">
        <v>66</v>
      </c>
      <c r="E11" s="160">
        <f t="shared" si="11"/>
        <v>0</v>
      </c>
      <c r="F11" s="200">
        <f t="shared" si="10"/>
        <v>0</v>
      </c>
      <c r="G11" s="158">
        <f t="shared" si="10"/>
        <v>0</v>
      </c>
      <c r="I11" s="160">
        <v>0</v>
      </c>
      <c r="J11" s="200">
        <v>0</v>
      </c>
      <c r="K11" s="158">
        <v>0</v>
      </c>
      <c r="M11" s="160">
        <v>0</v>
      </c>
      <c r="N11" s="200">
        <v>0</v>
      </c>
      <c r="O11" s="158">
        <v>0</v>
      </c>
      <c r="Q11" s="160">
        <v>0</v>
      </c>
      <c r="R11" s="200">
        <v>0</v>
      </c>
      <c r="S11" s="158">
        <v>0</v>
      </c>
      <c r="U11" s="160">
        <v>0</v>
      </c>
      <c r="V11" s="200">
        <v>0</v>
      </c>
      <c r="W11" s="158">
        <v>0</v>
      </c>
      <c r="Y11" s="160">
        <v>0</v>
      </c>
      <c r="Z11" s="200">
        <v>0</v>
      </c>
      <c r="AA11" s="158">
        <v>0</v>
      </c>
      <c r="AC11" s="160">
        <v>0</v>
      </c>
      <c r="AD11" s="200">
        <v>0</v>
      </c>
      <c r="AE11" s="158">
        <v>0</v>
      </c>
      <c r="AG11" s="160">
        <v>0</v>
      </c>
      <c r="AH11" s="200">
        <v>0</v>
      </c>
      <c r="AI11" s="158">
        <v>0</v>
      </c>
      <c r="AK11" s="160">
        <v>0</v>
      </c>
      <c r="AL11" s="200">
        <v>0</v>
      </c>
      <c r="AM11" s="158">
        <v>0</v>
      </c>
      <c r="AO11" s="160">
        <v>0</v>
      </c>
      <c r="AP11" s="200">
        <v>0</v>
      </c>
      <c r="AQ11" s="158">
        <v>0</v>
      </c>
      <c r="AS11" s="160">
        <v>0</v>
      </c>
      <c r="AT11" s="200">
        <v>0</v>
      </c>
      <c r="AU11" s="158">
        <v>0</v>
      </c>
    </row>
    <row r="12" spans="2:47" x14ac:dyDescent="0.25">
      <c r="B12" s="139">
        <v>4160</v>
      </c>
      <c r="C12" s="154"/>
      <c r="D12" s="155" t="s">
        <v>67</v>
      </c>
      <c r="E12" s="160">
        <f t="shared" si="11"/>
        <v>0</v>
      </c>
      <c r="F12" s="200">
        <f t="shared" si="10"/>
        <v>0</v>
      </c>
      <c r="G12" s="158">
        <f t="shared" si="10"/>
        <v>0</v>
      </c>
      <c r="I12" s="160">
        <v>0</v>
      </c>
      <c r="J12" s="200">
        <v>0</v>
      </c>
      <c r="K12" s="158">
        <v>0</v>
      </c>
      <c r="M12" s="160">
        <v>0</v>
      </c>
      <c r="N12" s="200">
        <v>0</v>
      </c>
      <c r="O12" s="158">
        <v>0</v>
      </c>
      <c r="Q12" s="160">
        <v>0</v>
      </c>
      <c r="R12" s="200">
        <v>0</v>
      </c>
      <c r="S12" s="158">
        <v>0</v>
      </c>
      <c r="U12" s="160">
        <v>0</v>
      </c>
      <c r="V12" s="200">
        <v>0</v>
      </c>
      <c r="W12" s="158">
        <v>0</v>
      </c>
      <c r="Y12" s="160">
        <v>0</v>
      </c>
      <c r="Z12" s="200">
        <v>0</v>
      </c>
      <c r="AA12" s="158">
        <v>0</v>
      </c>
      <c r="AC12" s="160">
        <v>0</v>
      </c>
      <c r="AD12" s="200">
        <v>0</v>
      </c>
      <c r="AE12" s="158">
        <v>0</v>
      </c>
      <c r="AG12" s="160">
        <v>0</v>
      </c>
      <c r="AH12" s="200">
        <v>0</v>
      </c>
      <c r="AI12" s="158">
        <v>0</v>
      </c>
      <c r="AK12" s="160">
        <v>0</v>
      </c>
      <c r="AL12" s="200">
        <v>0</v>
      </c>
      <c r="AM12" s="158">
        <v>0</v>
      </c>
      <c r="AO12" s="160">
        <v>0</v>
      </c>
      <c r="AP12" s="200">
        <v>0</v>
      </c>
      <c r="AQ12" s="158">
        <v>0</v>
      </c>
      <c r="AS12" s="160">
        <v>0</v>
      </c>
      <c r="AT12" s="200">
        <v>0</v>
      </c>
      <c r="AU12" s="158">
        <v>0</v>
      </c>
    </row>
    <row r="13" spans="2:47" x14ac:dyDescent="0.25">
      <c r="B13" s="139">
        <v>4170</v>
      </c>
      <c r="C13" s="154"/>
      <c r="D13" s="155" t="s">
        <v>68</v>
      </c>
      <c r="E13" s="160">
        <f t="shared" si="11"/>
        <v>0</v>
      </c>
      <c r="F13" s="200">
        <f t="shared" si="10"/>
        <v>0</v>
      </c>
      <c r="G13" s="158">
        <f t="shared" si="10"/>
        <v>0</v>
      </c>
      <c r="I13" s="160">
        <v>0</v>
      </c>
      <c r="J13" s="200">
        <v>0</v>
      </c>
      <c r="K13" s="158">
        <v>0</v>
      </c>
      <c r="M13" s="160">
        <v>0</v>
      </c>
      <c r="N13" s="200">
        <v>0</v>
      </c>
      <c r="O13" s="158">
        <v>0</v>
      </c>
      <c r="Q13" s="160">
        <v>0</v>
      </c>
      <c r="R13" s="200">
        <v>0</v>
      </c>
      <c r="S13" s="158">
        <v>0</v>
      </c>
      <c r="U13" s="160">
        <v>0</v>
      </c>
      <c r="V13" s="200">
        <v>0</v>
      </c>
      <c r="W13" s="158">
        <v>0</v>
      </c>
      <c r="Y13" s="160">
        <v>0</v>
      </c>
      <c r="Z13" s="200">
        <v>0</v>
      </c>
      <c r="AA13" s="158">
        <v>0</v>
      </c>
      <c r="AC13" s="160">
        <v>0</v>
      </c>
      <c r="AD13" s="200">
        <v>0</v>
      </c>
      <c r="AE13" s="158">
        <v>0</v>
      </c>
      <c r="AG13" s="160">
        <v>0</v>
      </c>
      <c r="AH13" s="200">
        <v>0</v>
      </c>
      <c r="AI13" s="158">
        <v>0</v>
      </c>
      <c r="AK13" s="160">
        <v>0</v>
      </c>
      <c r="AL13" s="200">
        <v>0</v>
      </c>
      <c r="AM13" s="158">
        <v>0</v>
      </c>
      <c r="AO13" s="160">
        <v>0</v>
      </c>
      <c r="AP13" s="200">
        <v>0</v>
      </c>
      <c r="AQ13" s="158">
        <v>0</v>
      </c>
      <c r="AS13" s="160">
        <v>0</v>
      </c>
      <c r="AT13" s="200">
        <v>0</v>
      </c>
      <c r="AU13" s="158">
        <v>0</v>
      </c>
    </row>
    <row r="14" spans="2:47" x14ac:dyDescent="0.25">
      <c r="B14" s="139">
        <v>4200</v>
      </c>
      <c r="C14" s="145" t="s">
        <v>69</v>
      </c>
      <c r="D14" s="141"/>
      <c r="E14" s="152">
        <f>SUM(E15:E16)</f>
        <v>0</v>
      </c>
      <c r="F14" s="204">
        <f>SUM(F15:F16)</f>
        <v>0</v>
      </c>
      <c r="G14" s="149">
        <f>SUM(G15:G16)</f>
        <v>0</v>
      </c>
      <c r="I14" s="152">
        <f t="shared" ref="I14:K14" si="12">SUM(I15:I16)</f>
        <v>0</v>
      </c>
      <c r="J14" s="204">
        <f t="shared" si="12"/>
        <v>0</v>
      </c>
      <c r="K14" s="149">
        <f t="shared" si="12"/>
        <v>0</v>
      </c>
      <c r="M14" s="152">
        <f t="shared" ref="M14:O14" si="13">SUM(M15:M16)</f>
        <v>0</v>
      </c>
      <c r="N14" s="204">
        <f t="shared" si="13"/>
        <v>0</v>
      </c>
      <c r="O14" s="149">
        <f t="shared" si="13"/>
        <v>0</v>
      </c>
      <c r="Q14" s="152">
        <f t="shared" ref="Q14:S14" si="14">SUM(Q15:Q16)</f>
        <v>0</v>
      </c>
      <c r="R14" s="204">
        <f t="shared" si="14"/>
        <v>0</v>
      </c>
      <c r="S14" s="149">
        <f t="shared" si="14"/>
        <v>0</v>
      </c>
      <c r="U14" s="152">
        <f t="shared" ref="U14:W14" si="15">SUM(U15:U16)</f>
        <v>0</v>
      </c>
      <c r="V14" s="204">
        <f t="shared" si="15"/>
        <v>0</v>
      </c>
      <c r="W14" s="149">
        <f t="shared" si="15"/>
        <v>0</v>
      </c>
      <c r="Y14" s="152">
        <f t="shared" ref="Y14:AA14" si="16">SUM(Y15:Y16)</f>
        <v>0</v>
      </c>
      <c r="Z14" s="204">
        <f t="shared" si="16"/>
        <v>0</v>
      </c>
      <c r="AA14" s="149">
        <f t="shared" si="16"/>
        <v>0</v>
      </c>
      <c r="AC14" s="152">
        <f t="shared" ref="AC14:AE14" si="17">SUM(AC15:AC16)</f>
        <v>0</v>
      </c>
      <c r="AD14" s="204">
        <f t="shared" si="17"/>
        <v>0</v>
      </c>
      <c r="AE14" s="149">
        <f t="shared" si="17"/>
        <v>0</v>
      </c>
      <c r="AG14" s="152">
        <f t="shared" ref="AG14:AI14" si="18">SUM(AG15:AG16)</f>
        <v>0</v>
      </c>
      <c r="AH14" s="204">
        <f t="shared" si="18"/>
        <v>0</v>
      </c>
      <c r="AI14" s="149">
        <f t="shared" si="18"/>
        <v>0</v>
      </c>
      <c r="AK14" s="152">
        <f t="shared" ref="AK14:AM14" si="19">SUM(AK15:AK16)</f>
        <v>0</v>
      </c>
      <c r="AL14" s="204">
        <f t="shared" si="19"/>
        <v>0</v>
      </c>
      <c r="AM14" s="149">
        <f t="shared" si="19"/>
        <v>0</v>
      </c>
      <c r="AO14" s="152">
        <f t="shared" ref="AO14:AQ14" si="20">SUM(AO15:AO16)</f>
        <v>0</v>
      </c>
      <c r="AP14" s="204">
        <f t="shared" si="20"/>
        <v>0</v>
      </c>
      <c r="AQ14" s="149">
        <f t="shared" si="20"/>
        <v>0</v>
      </c>
      <c r="AS14" s="152">
        <f t="shared" ref="AS14:AU14" si="21">SUM(AS15:AS16)</f>
        <v>0</v>
      </c>
      <c r="AT14" s="204">
        <f t="shared" si="21"/>
        <v>0</v>
      </c>
      <c r="AU14" s="149">
        <f t="shared" si="21"/>
        <v>0</v>
      </c>
    </row>
    <row r="15" spans="2:47" x14ac:dyDescent="0.25">
      <c r="B15" s="139">
        <v>4210</v>
      </c>
      <c r="C15" s="154"/>
      <c r="D15" s="155" t="s">
        <v>70</v>
      </c>
      <c r="E15" s="160">
        <f t="shared" ref="E15:G16" si="22">+I15+M15+Q15+U15+Y15+AC15+AG15+AK15+AO15+AS15</f>
        <v>0</v>
      </c>
      <c r="F15" s="200">
        <f t="shared" si="22"/>
        <v>0</v>
      </c>
      <c r="G15" s="158">
        <f t="shared" si="22"/>
        <v>0</v>
      </c>
      <c r="I15" s="160">
        <v>0</v>
      </c>
      <c r="J15" s="200">
        <v>0</v>
      </c>
      <c r="K15" s="158">
        <v>0</v>
      </c>
      <c r="M15" s="160">
        <v>0</v>
      </c>
      <c r="N15" s="200">
        <v>0</v>
      </c>
      <c r="O15" s="158">
        <v>0</v>
      </c>
      <c r="Q15" s="160">
        <v>0</v>
      </c>
      <c r="R15" s="200">
        <v>0</v>
      </c>
      <c r="S15" s="158">
        <v>0</v>
      </c>
      <c r="U15" s="160">
        <v>0</v>
      </c>
      <c r="V15" s="200">
        <v>0</v>
      </c>
      <c r="W15" s="158">
        <v>0</v>
      </c>
      <c r="Y15" s="160">
        <v>0</v>
      </c>
      <c r="Z15" s="200">
        <v>0</v>
      </c>
      <c r="AA15" s="158">
        <v>0</v>
      </c>
      <c r="AC15" s="160">
        <v>0</v>
      </c>
      <c r="AD15" s="200">
        <v>0</v>
      </c>
      <c r="AE15" s="158">
        <v>0</v>
      </c>
      <c r="AG15" s="160">
        <v>0</v>
      </c>
      <c r="AH15" s="200">
        <v>0</v>
      </c>
      <c r="AI15" s="158">
        <v>0</v>
      </c>
      <c r="AK15" s="160">
        <v>0</v>
      </c>
      <c r="AL15" s="200">
        <v>0</v>
      </c>
      <c r="AM15" s="158">
        <v>0</v>
      </c>
      <c r="AO15" s="160">
        <v>0</v>
      </c>
      <c r="AP15" s="200">
        <v>0</v>
      </c>
      <c r="AQ15" s="158">
        <v>0</v>
      </c>
      <c r="AS15" s="160">
        <v>0</v>
      </c>
      <c r="AT15" s="200">
        <v>0</v>
      </c>
      <c r="AU15" s="158">
        <v>0</v>
      </c>
    </row>
    <row r="16" spans="2:47" x14ac:dyDescent="0.25">
      <c r="B16" s="139">
        <v>4220</v>
      </c>
      <c r="C16" s="154"/>
      <c r="D16" s="155" t="s">
        <v>71</v>
      </c>
      <c r="E16" s="160">
        <f t="shared" si="22"/>
        <v>0</v>
      </c>
      <c r="F16" s="200">
        <f t="shared" si="22"/>
        <v>0</v>
      </c>
      <c r="G16" s="158">
        <f t="shared" si="22"/>
        <v>0</v>
      </c>
      <c r="I16" s="160">
        <v>0</v>
      </c>
      <c r="J16" s="200">
        <v>0</v>
      </c>
      <c r="K16" s="158">
        <v>0</v>
      </c>
      <c r="M16" s="160">
        <v>0</v>
      </c>
      <c r="N16" s="200">
        <v>0</v>
      </c>
      <c r="O16" s="158">
        <v>0</v>
      </c>
      <c r="Q16" s="160">
        <v>0</v>
      </c>
      <c r="R16" s="200">
        <v>0</v>
      </c>
      <c r="S16" s="158">
        <v>0</v>
      </c>
      <c r="U16" s="160">
        <v>0</v>
      </c>
      <c r="V16" s="200">
        <v>0</v>
      </c>
      <c r="W16" s="158">
        <v>0</v>
      </c>
      <c r="Y16" s="160">
        <v>0</v>
      </c>
      <c r="Z16" s="200">
        <v>0</v>
      </c>
      <c r="AA16" s="158">
        <v>0</v>
      </c>
      <c r="AC16" s="160">
        <v>0</v>
      </c>
      <c r="AD16" s="200">
        <v>0</v>
      </c>
      <c r="AE16" s="158">
        <v>0</v>
      </c>
      <c r="AG16" s="160">
        <v>0</v>
      </c>
      <c r="AH16" s="200">
        <v>0</v>
      </c>
      <c r="AI16" s="158">
        <v>0</v>
      </c>
      <c r="AK16" s="160">
        <v>0</v>
      </c>
      <c r="AL16" s="200">
        <v>0</v>
      </c>
      <c r="AM16" s="158">
        <v>0</v>
      </c>
      <c r="AO16" s="160">
        <v>0</v>
      </c>
      <c r="AP16" s="200">
        <v>0</v>
      </c>
      <c r="AQ16" s="158">
        <v>0</v>
      </c>
      <c r="AS16" s="160">
        <v>0</v>
      </c>
      <c r="AT16" s="200">
        <v>0</v>
      </c>
      <c r="AU16" s="158">
        <v>0</v>
      </c>
    </row>
    <row r="17" spans="2:47" x14ac:dyDescent="0.25">
      <c r="B17" s="139">
        <v>4300</v>
      </c>
      <c r="C17" s="145" t="s">
        <v>72</v>
      </c>
      <c r="D17" s="141"/>
      <c r="E17" s="152">
        <f>SUM(E18:E22)</f>
        <v>0</v>
      </c>
      <c r="F17" s="204">
        <f>SUM(F18:F22)</f>
        <v>0</v>
      </c>
      <c r="G17" s="149">
        <f>SUM(G18:G22)</f>
        <v>0</v>
      </c>
      <c r="I17" s="152">
        <f t="shared" ref="I17:K17" si="23">SUM(I18:I22)</f>
        <v>0</v>
      </c>
      <c r="J17" s="204">
        <f t="shared" si="23"/>
        <v>0</v>
      </c>
      <c r="K17" s="149">
        <f t="shared" si="23"/>
        <v>0</v>
      </c>
      <c r="M17" s="152">
        <f t="shared" ref="M17:O17" si="24">SUM(M18:M22)</f>
        <v>0</v>
      </c>
      <c r="N17" s="204">
        <f t="shared" si="24"/>
        <v>0</v>
      </c>
      <c r="O17" s="149">
        <f t="shared" si="24"/>
        <v>0</v>
      </c>
      <c r="Q17" s="152">
        <f t="shared" ref="Q17:S17" si="25">SUM(Q18:Q22)</f>
        <v>0</v>
      </c>
      <c r="R17" s="204">
        <f t="shared" si="25"/>
        <v>0</v>
      </c>
      <c r="S17" s="149">
        <f t="shared" si="25"/>
        <v>0</v>
      </c>
      <c r="U17" s="152">
        <f t="shared" ref="U17:W17" si="26">SUM(U18:U22)</f>
        <v>0</v>
      </c>
      <c r="V17" s="204">
        <f t="shared" si="26"/>
        <v>0</v>
      </c>
      <c r="W17" s="149">
        <f t="shared" si="26"/>
        <v>0</v>
      </c>
      <c r="Y17" s="152">
        <f t="shared" ref="Y17:AA17" si="27">SUM(Y18:Y22)</f>
        <v>0</v>
      </c>
      <c r="Z17" s="204">
        <f t="shared" si="27"/>
        <v>0</v>
      </c>
      <c r="AA17" s="149">
        <f t="shared" si="27"/>
        <v>0</v>
      </c>
      <c r="AC17" s="152">
        <f t="shared" ref="AC17:AE17" si="28">SUM(AC18:AC22)</f>
        <v>0</v>
      </c>
      <c r="AD17" s="204">
        <f t="shared" si="28"/>
        <v>0</v>
      </c>
      <c r="AE17" s="149">
        <f t="shared" si="28"/>
        <v>0</v>
      </c>
      <c r="AG17" s="152">
        <f t="shared" ref="AG17:AI17" si="29">SUM(AG18:AG22)</f>
        <v>0</v>
      </c>
      <c r="AH17" s="204">
        <f t="shared" si="29"/>
        <v>0</v>
      </c>
      <c r="AI17" s="149">
        <f t="shared" si="29"/>
        <v>0</v>
      </c>
      <c r="AK17" s="152">
        <f t="shared" ref="AK17:AM17" si="30">SUM(AK18:AK22)</f>
        <v>0</v>
      </c>
      <c r="AL17" s="204">
        <f t="shared" si="30"/>
        <v>0</v>
      </c>
      <c r="AM17" s="149">
        <f t="shared" si="30"/>
        <v>0</v>
      </c>
      <c r="AO17" s="152">
        <f t="shared" ref="AO17:AQ17" si="31">SUM(AO18:AO22)</f>
        <v>0</v>
      </c>
      <c r="AP17" s="204">
        <f t="shared" si="31"/>
        <v>0</v>
      </c>
      <c r="AQ17" s="149">
        <f t="shared" si="31"/>
        <v>0</v>
      </c>
      <c r="AS17" s="152">
        <f t="shared" ref="AS17:AU17" si="32">SUM(AS18:AS22)</f>
        <v>0</v>
      </c>
      <c r="AT17" s="204">
        <f t="shared" si="32"/>
        <v>0</v>
      </c>
      <c r="AU17" s="149">
        <f t="shared" si="32"/>
        <v>0</v>
      </c>
    </row>
    <row r="18" spans="2:47" x14ac:dyDescent="0.25">
      <c r="B18" s="139">
        <v>4310</v>
      </c>
      <c r="C18" s="154"/>
      <c r="D18" s="155" t="s">
        <v>73</v>
      </c>
      <c r="E18" s="160">
        <f t="shared" ref="E18:G22" si="33">+I18+M18+Q18+U18+Y18+AC18+AG18+AK18+AO18+AS18</f>
        <v>0</v>
      </c>
      <c r="F18" s="200">
        <f t="shared" si="33"/>
        <v>0</v>
      </c>
      <c r="G18" s="158">
        <f t="shared" si="33"/>
        <v>0</v>
      </c>
      <c r="I18" s="160">
        <v>0</v>
      </c>
      <c r="J18" s="200">
        <v>0</v>
      </c>
      <c r="K18" s="158">
        <v>0</v>
      </c>
      <c r="M18" s="160">
        <v>0</v>
      </c>
      <c r="N18" s="200">
        <v>0</v>
      </c>
      <c r="O18" s="158">
        <v>0</v>
      </c>
      <c r="Q18" s="160">
        <v>0</v>
      </c>
      <c r="R18" s="200">
        <v>0</v>
      </c>
      <c r="S18" s="158">
        <v>0</v>
      </c>
      <c r="U18" s="160">
        <v>0</v>
      </c>
      <c r="V18" s="200">
        <v>0</v>
      </c>
      <c r="W18" s="158">
        <v>0</v>
      </c>
      <c r="Y18" s="160">
        <v>0</v>
      </c>
      <c r="Z18" s="200">
        <v>0</v>
      </c>
      <c r="AA18" s="158">
        <v>0</v>
      </c>
      <c r="AC18" s="160">
        <v>0</v>
      </c>
      <c r="AD18" s="200">
        <v>0</v>
      </c>
      <c r="AE18" s="158">
        <v>0</v>
      </c>
      <c r="AG18" s="160">
        <v>0</v>
      </c>
      <c r="AH18" s="200">
        <v>0</v>
      </c>
      <c r="AI18" s="158">
        <v>0</v>
      </c>
      <c r="AK18" s="160">
        <v>0</v>
      </c>
      <c r="AL18" s="200">
        <v>0</v>
      </c>
      <c r="AM18" s="158">
        <v>0</v>
      </c>
      <c r="AO18" s="160">
        <v>0</v>
      </c>
      <c r="AP18" s="200">
        <v>0</v>
      </c>
      <c r="AQ18" s="158">
        <v>0</v>
      </c>
      <c r="AS18" s="160">
        <v>0</v>
      </c>
      <c r="AT18" s="200">
        <v>0</v>
      </c>
      <c r="AU18" s="158">
        <v>0</v>
      </c>
    </row>
    <row r="19" spans="2:47" x14ac:dyDescent="0.25">
      <c r="B19" s="139">
        <v>4320</v>
      </c>
      <c r="C19" s="154"/>
      <c r="D19" s="155" t="s">
        <v>74</v>
      </c>
      <c r="E19" s="160">
        <f t="shared" si="33"/>
        <v>0</v>
      </c>
      <c r="F19" s="200">
        <f t="shared" si="33"/>
        <v>0</v>
      </c>
      <c r="G19" s="158">
        <f t="shared" si="33"/>
        <v>0</v>
      </c>
      <c r="I19" s="160">
        <v>0</v>
      </c>
      <c r="J19" s="200">
        <v>0</v>
      </c>
      <c r="K19" s="158">
        <v>0</v>
      </c>
      <c r="M19" s="160">
        <v>0</v>
      </c>
      <c r="N19" s="200">
        <v>0</v>
      </c>
      <c r="O19" s="158">
        <v>0</v>
      </c>
      <c r="Q19" s="160">
        <v>0</v>
      </c>
      <c r="R19" s="200">
        <v>0</v>
      </c>
      <c r="S19" s="158">
        <v>0</v>
      </c>
      <c r="U19" s="160">
        <v>0</v>
      </c>
      <c r="V19" s="200">
        <v>0</v>
      </c>
      <c r="W19" s="158">
        <v>0</v>
      </c>
      <c r="Y19" s="160">
        <v>0</v>
      </c>
      <c r="Z19" s="200">
        <v>0</v>
      </c>
      <c r="AA19" s="158">
        <v>0</v>
      </c>
      <c r="AC19" s="160">
        <v>0</v>
      </c>
      <c r="AD19" s="200">
        <v>0</v>
      </c>
      <c r="AE19" s="158">
        <v>0</v>
      </c>
      <c r="AG19" s="160">
        <v>0</v>
      </c>
      <c r="AH19" s="200">
        <v>0</v>
      </c>
      <c r="AI19" s="158">
        <v>0</v>
      </c>
      <c r="AK19" s="160">
        <v>0</v>
      </c>
      <c r="AL19" s="200">
        <v>0</v>
      </c>
      <c r="AM19" s="158">
        <v>0</v>
      </c>
      <c r="AO19" s="160">
        <v>0</v>
      </c>
      <c r="AP19" s="200">
        <v>0</v>
      </c>
      <c r="AQ19" s="158">
        <v>0</v>
      </c>
      <c r="AS19" s="160">
        <v>0</v>
      </c>
      <c r="AT19" s="200">
        <v>0</v>
      </c>
      <c r="AU19" s="158">
        <v>0</v>
      </c>
    </row>
    <row r="20" spans="2:47" x14ac:dyDescent="0.25">
      <c r="B20" s="139">
        <v>4330</v>
      </c>
      <c r="C20" s="154"/>
      <c r="D20" s="155" t="s">
        <v>75</v>
      </c>
      <c r="E20" s="160">
        <f t="shared" si="33"/>
        <v>0</v>
      </c>
      <c r="F20" s="200">
        <f t="shared" si="33"/>
        <v>0</v>
      </c>
      <c r="G20" s="158">
        <f t="shared" si="33"/>
        <v>0</v>
      </c>
      <c r="I20" s="160">
        <v>0</v>
      </c>
      <c r="J20" s="200">
        <v>0</v>
      </c>
      <c r="K20" s="158">
        <v>0</v>
      </c>
      <c r="M20" s="160">
        <v>0</v>
      </c>
      <c r="N20" s="200">
        <v>0</v>
      </c>
      <c r="O20" s="158">
        <v>0</v>
      </c>
      <c r="Q20" s="160">
        <v>0</v>
      </c>
      <c r="R20" s="200">
        <v>0</v>
      </c>
      <c r="S20" s="158">
        <v>0</v>
      </c>
      <c r="U20" s="160">
        <v>0</v>
      </c>
      <c r="V20" s="200">
        <v>0</v>
      </c>
      <c r="W20" s="158">
        <v>0</v>
      </c>
      <c r="Y20" s="160">
        <v>0</v>
      </c>
      <c r="Z20" s="200">
        <v>0</v>
      </c>
      <c r="AA20" s="158">
        <v>0</v>
      </c>
      <c r="AC20" s="160">
        <v>0</v>
      </c>
      <c r="AD20" s="200">
        <v>0</v>
      </c>
      <c r="AE20" s="158">
        <v>0</v>
      </c>
      <c r="AG20" s="160">
        <v>0</v>
      </c>
      <c r="AH20" s="200">
        <v>0</v>
      </c>
      <c r="AI20" s="158">
        <v>0</v>
      </c>
      <c r="AK20" s="160">
        <v>0</v>
      </c>
      <c r="AL20" s="200">
        <v>0</v>
      </c>
      <c r="AM20" s="158">
        <v>0</v>
      </c>
      <c r="AO20" s="160">
        <v>0</v>
      </c>
      <c r="AP20" s="200">
        <v>0</v>
      </c>
      <c r="AQ20" s="158">
        <v>0</v>
      </c>
      <c r="AS20" s="160">
        <v>0</v>
      </c>
      <c r="AT20" s="200">
        <v>0</v>
      </c>
      <c r="AU20" s="158">
        <v>0</v>
      </c>
    </row>
    <row r="21" spans="2:47" x14ac:dyDescent="0.25">
      <c r="B21" s="139">
        <v>4340</v>
      </c>
      <c r="C21" s="154"/>
      <c r="D21" s="155" t="s">
        <v>76</v>
      </c>
      <c r="E21" s="160">
        <f t="shared" si="33"/>
        <v>0</v>
      </c>
      <c r="F21" s="200">
        <f t="shared" si="33"/>
        <v>0</v>
      </c>
      <c r="G21" s="158">
        <f t="shared" si="33"/>
        <v>0</v>
      </c>
      <c r="I21" s="160">
        <v>0</v>
      </c>
      <c r="J21" s="200">
        <v>0</v>
      </c>
      <c r="K21" s="158">
        <v>0</v>
      </c>
      <c r="M21" s="160">
        <v>0</v>
      </c>
      <c r="N21" s="200">
        <v>0</v>
      </c>
      <c r="O21" s="158">
        <v>0</v>
      </c>
      <c r="Q21" s="160">
        <v>0</v>
      </c>
      <c r="R21" s="200">
        <v>0</v>
      </c>
      <c r="S21" s="158">
        <v>0</v>
      </c>
      <c r="U21" s="160">
        <v>0</v>
      </c>
      <c r="V21" s="200">
        <v>0</v>
      </c>
      <c r="W21" s="158">
        <v>0</v>
      </c>
      <c r="Y21" s="160">
        <v>0</v>
      </c>
      <c r="Z21" s="200">
        <v>0</v>
      </c>
      <c r="AA21" s="158">
        <v>0</v>
      </c>
      <c r="AC21" s="160">
        <v>0</v>
      </c>
      <c r="AD21" s="200">
        <v>0</v>
      </c>
      <c r="AE21" s="158">
        <v>0</v>
      </c>
      <c r="AG21" s="160">
        <v>0</v>
      </c>
      <c r="AH21" s="200">
        <v>0</v>
      </c>
      <c r="AI21" s="158">
        <v>0</v>
      </c>
      <c r="AK21" s="160">
        <v>0</v>
      </c>
      <c r="AL21" s="200">
        <v>0</v>
      </c>
      <c r="AM21" s="158">
        <v>0</v>
      </c>
      <c r="AO21" s="160">
        <v>0</v>
      </c>
      <c r="AP21" s="200">
        <v>0</v>
      </c>
      <c r="AQ21" s="158">
        <v>0</v>
      </c>
      <c r="AS21" s="160">
        <v>0</v>
      </c>
      <c r="AT21" s="200">
        <v>0</v>
      </c>
      <c r="AU21" s="158">
        <v>0</v>
      </c>
    </row>
    <row r="22" spans="2:47" x14ac:dyDescent="0.25">
      <c r="B22" s="139">
        <v>4390</v>
      </c>
      <c r="C22" s="154"/>
      <c r="D22" s="155" t="s">
        <v>77</v>
      </c>
      <c r="E22" s="160">
        <f t="shared" si="33"/>
        <v>0</v>
      </c>
      <c r="F22" s="200">
        <f t="shared" si="33"/>
        <v>0</v>
      </c>
      <c r="G22" s="158">
        <f t="shared" si="33"/>
        <v>0</v>
      </c>
      <c r="I22" s="160">
        <v>0</v>
      </c>
      <c r="J22" s="200">
        <v>0</v>
      </c>
      <c r="K22" s="158">
        <v>0</v>
      </c>
      <c r="M22" s="160">
        <v>0</v>
      </c>
      <c r="N22" s="200">
        <v>0</v>
      </c>
      <c r="O22" s="158">
        <v>0</v>
      </c>
      <c r="Q22" s="160">
        <v>0</v>
      </c>
      <c r="R22" s="200">
        <v>0</v>
      </c>
      <c r="S22" s="158">
        <v>0</v>
      </c>
      <c r="U22" s="160">
        <v>0</v>
      </c>
      <c r="V22" s="200">
        <v>0</v>
      </c>
      <c r="W22" s="158">
        <v>0</v>
      </c>
      <c r="Y22" s="160">
        <v>0</v>
      </c>
      <c r="Z22" s="200">
        <v>0</v>
      </c>
      <c r="AA22" s="158">
        <v>0</v>
      </c>
      <c r="AC22" s="160">
        <v>0</v>
      </c>
      <c r="AD22" s="200">
        <v>0</v>
      </c>
      <c r="AE22" s="158">
        <v>0</v>
      </c>
      <c r="AG22" s="160">
        <v>0</v>
      </c>
      <c r="AH22" s="200">
        <v>0</v>
      </c>
      <c r="AI22" s="158">
        <v>0</v>
      </c>
      <c r="AK22" s="160">
        <v>0</v>
      </c>
      <c r="AL22" s="200">
        <v>0</v>
      </c>
      <c r="AM22" s="158">
        <v>0</v>
      </c>
      <c r="AO22" s="160">
        <v>0</v>
      </c>
      <c r="AP22" s="200">
        <v>0</v>
      </c>
      <c r="AQ22" s="158">
        <v>0</v>
      </c>
      <c r="AS22" s="160">
        <v>0</v>
      </c>
      <c r="AT22" s="200">
        <v>0</v>
      </c>
      <c r="AU22" s="158">
        <v>0</v>
      </c>
    </row>
    <row r="23" spans="2:47" x14ac:dyDescent="0.25">
      <c r="B23" s="139"/>
      <c r="C23" s="154"/>
      <c r="D23" s="155"/>
      <c r="E23" s="160"/>
      <c r="F23" s="200"/>
      <c r="G23" s="158"/>
      <c r="I23" s="160"/>
      <c r="J23" s="200"/>
      <c r="K23" s="158"/>
      <c r="M23" s="160"/>
      <c r="N23" s="200"/>
      <c r="O23" s="158"/>
      <c r="Q23" s="160"/>
      <c r="R23" s="200"/>
      <c r="S23" s="158"/>
      <c r="U23" s="160"/>
      <c r="V23" s="200"/>
      <c r="W23" s="158"/>
      <c r="Y23" s="160"/>
      <c r="Z23" s="200"/>
      <c r="AA23" s="158"/>
      <c r="AC23" s="160"/>
      <c r="AD23" s="200"/>
      <c r="AE23" s="158"/>
      <c r="AG23" s="160"/>
      <c r="AH23" s="200"/>
      <c r="AI23" s="158"/>
      <c r="AK23" s="160"/>
      <c r="AL23" s="200"/>
      <c r="AM23" s="158"/>
      <c r="AO23" s="160"/>
      <c r="AP23" s="200"/>
      <c r="AQ23" s="158"/>
      <c r="AS23" s="160"/>
      <c r="AT23" s="200"/>
      <c r="AU23" s="158"/>
    </row>
    <row r="24" spans="2:47" x14ac:dyDescent="0.25">
      <c r="B24" s="139">
        <v>4000</v>
      </c>
      <c r="C24" s="165" t="s">
        <v>78</v>
      </c>
      <c r="D24" s="166"/>
      <c r="E24" s="180">
        <f>+E6+E14+E17</f>
        <v>0</v>
      </c>
      <c r="F24" s="377">
        <f>+F6+F14+F17</f>
        <v>0</v>
      </c>
      <c r="G24" s="179">
        <f>+G6+G14+G17</f>
        <v>0</v>
      </c>
      <c r="I24" s="180">
        <f t="shared" ref="I24:K24" si="34">+I6+I14+I17</f>
        <v>0</v>
      </c>
      <c r="J24" s="377">
        <f t="shared" si="34"/>
        <v>0</v>
      </c>
      <c r="K24" s="179">
        <f t="shared" si="34"/>
        <v>0</v>
      </c>
      <c r="M24" s="180">
        <f t="shared" ref="M24:O24" si="35">+M6+M14+M17</f>
        <v>0</v>
      </c>
      <c r="N24" s="377">
        <f t="shared" si="35"/>
        <v>0</v>
      </c>
      <c r="O24" s="179">
        <f t="shared" si="35"/>
        <v>0</v>
      </c>
      <c r="Q24" s="180">
        <f t="shared" ref="Q24:S24" si="36">+Q6+Q14+Q17</f>
        <v>0</v>
      </c>
      <c r="R24" s="377">
        <f t="shared" si="36"/>
        <v>0</v>
      </c>
      <c r="S24" s="179">
        <f t="shared" si="36"/>
        <v>0</v>
      </c>
      <c r="U24" s="180">
        <f t="shared" ref="U24:W24" si="37">+U6+U14+U17</f>
        <v>0</v>
      </c>
      <c r="V24" s="377">
        <f t="shared" si="37"/>
        <v>0</v>
      </c>
      <c r="W24" s="179">
        <f t="shared" si="37"/>
        <v>0</v>
      </c>
      <c r="Y24" s="180">
        <f t="shared" ref="Y24:AA24" si="38">+Y6+Y14+Y17</f>
        <v>0</v>
      </c>
      <c r="Z24" s="377">
        <f t="shared" si="38"/>
        <v>0</v>
      </c>
      <c r="AA24" s="179">
        <f t="shared" si="38"/>
        <v>0</v>
      </c>
      <c r="AC24" s="180">
        <f t="shared" ref="AC24:AE24" si="39">+AC6+AC14+AC17</f>
        <v>0</v>
      </c>
      <c r="AD24" s="377">
        <f t="shared" si="39"/>
        <v>0</v>
      </c>
      <c r="AE24" s="179">
        <f t="shared" si="39"/>
        <v>0</v>
      </c>
      <c r="AG24" s="180">
        <f t="shared" ref="AG24:AI24" si="40">+AG6+AG14+AG17</f>
        <v>0</v>
      </c>
      <c r="AH24" s="377">
        <f t="shared" si="40"/>
        <v>0</v>
      </c>
      <c r="AI24" s="179">
        <f t="shared" si="40"/>
        <v>0</v>
      </c>
      <c r="AK24" s="180">
        <f t="shared" ref="AK24:AM24" si="41">+AK6+AK14+AK17</f>
        <v>0</v>
      </c>
      <c r="AL24" s="377">
        <f t="shared" si="41"/>
        <v>0</v>
      </c>
      <c r="AM24" s="179">
        <f t="shared" si="41"/>
        <v>0</v>
      </c>
      <c r="AO24" s="180">
        <f t="shared" ref="AO24:AQ24" si="42">+AO6+AO14+AO17</f>
        <v>0</v>
      </c>
      <c r="AP24" s="377">
        <f t="shared" si="42"/>
        <v>0</v>
      </c>
      <c r="AQ24" s="179">
        <f t="shared" si="42"/>
        <v>0</v>
      </c>
      <c r="AS24" s="180">
        <f t="shared" ref="AS24:AU24" si="43">+AS6+AS14+AS17</f>
        <v>0</v>
      </c>
      <c r="AT24" s="377">
        <f t="shared" si="43"/>
        <v>0</v>
      </c>
      <c r="AU24" s="179">
        <f t="shared" si="43"/>
        <v>0</v>
      </c>
    </row>
    <row r="25" spans="2:47" x14ac:dyDescent="0.25">
      <c r="B25" s="139"/>
      <c r="C25" s="154"/>
      <c r="D25" s="141"/>
      <c r="E25" s="160"/>
      <c r="F25" s="200"/>
      <c r="G25" s="158"/>
      <c r="I25" s="160"/>
      <c r="J25" s="200"/>
      <c r="K25" s="158"/>
      <c r="M25" s="160"/>
      <c r="N25" s="200"/>
      <c r="O25" s="158"/>
      <c r="Q25" s="160"/>
      <c r="R25" s="200"/>
      <c r="S25" s="158"/>
      <c r="U25" s="160"/>
      <c r="V25" s="200"/>
      <c r="W25" s="158"/>
      <c r="Y25" s="160"/>
      <c r="Z25" s="200"/>
      <c r="AA25" s="158"/>
      <c r="AC25" s="160"/>
      <c r="AD25" s="200"/>
      <c r="AE25" s="158"/>
      <c r="AG25" s="160"/>
      <c r="AH25" s="200"/>
      <c r="AI25" s="158"/>
      <c r="AK25" s="160"/>
      <c r="AL25" s="200"/>
      <c r="AM25" s="158"/>
      <c r="AO25" s="160"/>
      <c r="AP25" s="200"/>
      <c r="AQ25" s="158"/>
      <c r="AS25" s="160"/>
      <c r="AT25" s="200"/>
      <c r="AU25" s="158"/>
    </row>
    <row r="26" spans="2:47" x14ac:dyDescent="0.25">
      <c r="B26" s="139"/>
      <c r="C26" s="140" t="s">
        <v>79</v>
      </c>
      <c r="D26" s="141"/>
      <c r="E26" s="160"/>
      <c r="F26" s="200"/>
      <c r="G26" s="158"/>
      <c r="I26" s="160"/>
      <c r="J26" s="200"/>
      <c r="K26" s="158"/>
      <c r="M26" s="160"/>
      <c r="N26" s="200"/>
      <c r="O26" s="158"/>
      <c r="Q26" s="160"/>
      <c r="R26" s="200"/>
      <c r="S26" s="158"/>
      <c r="U26" s="160"/>
      <c r="V26" s="200"/>
      <c r="W26" s="158"/>
      <c r="Y26" s="160"/>
      <c r="Z26" s="200"/>
      <c r="AA26" s="158"/>
      <c r="AC26" s="160"/>
      <c r="AD26" s="200"/>
      <c r="AE26" s="158"/>
      <c r="AG26" s="160"/>
      <c r="AH26" s="200"/>
      <c r="AI26" s="158"/>
      <c r="AK26" s="160"/>
      <c r="AL26" s="200"/>
      <c r="AM26" s="158"/>
      <c r="AO26" s="160"/>
      <c r="AP26" s="200"/>
      <c r="AQ26" s="158"/>
      <c r="AS26" s="160"/>
      <c r="AT26" s="200"/>
      <c r="AU26" s="158"/>
    </row>
    <row r="27" spans="2:47" x14ac:dyDescent="0.25">
      <c r="B27" s="139">
        <v>5100</v>
      </c>
      <c r="C27" s="145" t="s">
        <v>80</v>
      </c>
      <c r="D27" s="141"/>
      <c r="E27" s="152">
        <f>SUM(E28:E30)</f>
        <v>0</v>
      </c>
      <c r="F27" s="204">
        <f>SUM(F28:F30)</f>
        <v>0</v>
      </c>
      <c r="G27" s="149">
        <f>SUM(G28:G30)</f>
        <v>0</v>
      </c>
      <c r="I27" s="152">
        <f t="shared" ref="I27:K27" si="44">SUM(I28:I30)</f>
        <v>0</v>
      </c>
      <c r="J27" s="204">
        <f t="shared" si="44"/>
        <v>0</v>
      </c>
      <c r="K27" s="149">
        <f t="shared" si="44"/>
        <v>0</v>
      </c>
      <c r="M27" s="152">
        <f t="shared" ref="M27:O27" si="45">SUM(M28:M30)</f>
        <v>0</v>
      </c>
      <c r="N27" s="204">
        <f t="shared" si="45"/>
        <v>0</v>
      </c>
      <c r="O27" s="149">
        <f t="shared" si="45"/>
        <v>0</v>
      </c>
      <c r="Q27" s="152">
        <f t="shared" ref="Q27:S27" si="46">SUM(Q28:Q30)</f>
        <v>0</v>
      </c>
      <c r="R27" s="204">
        <f t="shared" si="46"/>
        <v>0</v>
      </c>
      <c r="S27" s="149">
        <f t="shared" si="46"/>
        <v>0</v>
      </c>
      <c r="U27" s="152">
        <f t="shared" ref="U27:W27" si="47">SUM(U28:U30)</f>
        <v>0</v>
      </c>
      <c r="V27" s="204">
        <f t="shared" si="47"/>
        <v>0</v>
      </c>
      <c r="W27" s="149">
        <f t="shared" si="47"/>
        <v>0</v>
      </c>
      <c r="Y27" s="152">
        <f t="shared" ref="Y27:AA27" si="48">SUM(Y28:Y30)</f>
        <v>0</v>
      </c>
      <c r="Z27" s="204">
        <f t="shared" si="48"/>
        <v>0</v>
      </c>
      <c r="AA27" s="149">
        <f t="shared" si="48"/>
        <v>0</v>
      </c>
      <c r="AC27" s="152">
        <f t="shared" ref="AC27:AE27" si="49">SUM(AC28:AC30)</f>
        <v>0</v>
      </c>
      <c r="AD27" s="204">
        <f t="shared" si="49"/>
        <v>0</v>
      </c>
      <c r="AE27" s="149">
        <f t="shared" si="49"/>
        <v>0</v>
      </c>
      <c r="AG27" s="152">
        <f t="shared" ref="AG27:AI27" si="50">SUM(AG28:AG30)</f>
        <v>0</v>
      </c>
      <c r="AH27" s="204">
        <f t="shared" si="50"/>
        <v>0</v>
      </c>
      <c r="AI27" s="149">
        <f t="shared" si="50"/>
        <v>0</v>
      </c>
      <c r="AK27" s="152">
        <f t="shared" ref="AK27:AM27" si="51">SUM(AK28:AK30)</f>
        <v>0</v>
      </c>
      <c r="AL27" s="204">
        <f t="shared" si="51"/>
        <v>0</v>
      </c>
      <c r="AM27" s="149">
        <f t="shared" si="51"/>
        <v>0</v>
      </c>
      <c r="AO27" s="152">
        <f t="shared" ref="AO27:AQ27" si="52">SUM(AO28:AO30)</f>
        <v>0</v>
      </c>
      <c r="AP27" s="204">
        <f t="shared" si="52"/>
        <v>0</v>
      </c>
      <c r="AQ27" s="149">
        <f t="shared" si="52"/>
        <v>0</v>
      </c>
      <c r="AS27" s="152">
        <f t="shared" ref="AS27:AU27" si="53">SUM(AS28:AS30)</f>
        <v>0</v>
      </c>
      <c r="AT27" s="204">
        <f t="shared" si="53"/>
        <v>0</v>
      </c>
      <c r="AU27" s="149">
        <f t="shared" si="53"/>
        <v>0</v>
      </c>
    </row>
    <row r="28" spans="2:47" x14ac:dyDescent="0.25">
      <c r="B28" s="139">
        <v>5110</v>
      </c>
      <c r="C28" s="154"/>
      <c r="D28" s="155" t="s">
        <v>81</v>
      </c>
      <c r="E28" s="160">
        <f t="shared" ref="E28:G30" si="54">+I28+M28+Q28+U28+Y28+AC28+AG28+AK28+AO28+AS28</f>
        <v>0</v>
      </c>
      <c r="F28" s="200">
        <f t="shared" si="54"/>
        <v>0</v>
      </c>
      <c r="G28" s="158">
        <f t="shared" si="54"/>
        <v>0</v>
      </c>
      <c r="I28" s="160">
        <v>0</v>
      </c>
      <c r="J28" s="200">
        <v>0</v>
      </c>
      <c r="K28" s="158">
        <v>0</v>
      </c>
      <c r="M28" s="160">
        <v>0</v>
      </c>
      <c r="N28" s="200">
        <v>0</v>
      </c>
      <c r="O28" s="158">
        <v>0</v>
      </c>
      <c r="Q28" s="160">
        <v>0</v>
      </c>
      <c r="R28" s="200">
        <v>0</v>
      </c>
      <c r="S28" s="158">
        <v>0</v>
      </c>
      <c r="U28" s="160">
        <v>0</v>
      </c>
      <c r="V28" s="200">
        <v>0</v>
      </c>
      <c r="W28" s="158">
        <v>0</v>
      </c>
      <c r="Y28" s="160">
        <v>0</v>
      </c>
      <c r="Z28" s="200">
        <v>0</v>
      </c>
      <c r="AA28" s="158">
        <v>0</v>
      </c>
      <c r="AC28" s="160">
        <v>0</v>
      </c>
      <c r="AD28" s="200">
        <v>0</v>
      </c>
      <c r="AE28" s="158">
        <v>0</v>
      </c>
      <c r="AG28" s="160">
        <v>0</v>
      </c>
      <c r="AH28" s="200">
        <v>0</v>
      </c>
      <c r="AI28" s="158">
        <v>0</v>
      </c>
      <c r="AK28" s="160">
        <v>0</v>
      </c>
      <c r="AL28" s="200">
        <v>0</v>
      </c>
      <c r="AM28" s="158">
        <v>0</v>
      </c>
      <c r="AO28" s="160">
        <v>0</v>
      </c>
      <c r="AP28" s="200">
        <v>0</v>
      </c>
      <c r="AQ28" s="158">
        <v>0</v>
      </c>
      <c r="AS28" s="160">
        <v>0</v>
      </c>
      <c r="AT28" s="200">
        <v>0</v>
      </c>
      <c r="AU28" s="158">
        <v>0</v>
      </c>
    </row>
    <row r="29" spans="2:47" x14ac:dyDescent="0.25">
      <c r="B29" s="139">
        <v>5120</v>
      </c>
      <c r="C29" s="154"/>
      <c r="D29" s="155" t="s">
        <v>82</v>
      </c>
      <c r="E29" s="160">
        <f t="shared" si="54"/>
        <v>0</v>
      </c>
      <c r="F29" s="200">
        <f t="shared" si="54"/>
        <v>0</v>
      </c>
      <c r="G29" s="158">
        <f t="shared" si="54"/>
        <v>0</v>
      </c>
      <c r="I29" s="160">
        <v>0</v>
      </c>
      <c r="J29" s="200">
        <v>0</v>
      </c>
      <c r="K29" s="158">
        <v>0</v>
      </c>
      <c r="M29" s="160">
        <v>0</v>
      </c>
      <c r="N29" s="200">
        <v>0</v>
      </c>
      <c r="O29" s="158">
        <v>0</v>
      </c>
      <c r="Q29" s="160">
        <v>0</v>
      </c>
      <c r="R29" s="200">
        <v>0</v>
      </c>
      <c r="S29" s="158">
        <v>0</v>
      </c>
      <c r="U29" s="160">
        <v>0</v>
      </c>
      <c r="V29" s="200">
        <v>0</v>
      </c>
      <c r="W29" s="158">
        <v>0</v>
      </c>
      <c r="Y29" s="160">
        <v>0</v>
      </c>
      <c r="Z29" s="200">
        <v>0</v>
      </c>
      <c r="AA29" s="158">
        <v>0</v>
      </c>
      <c r="AC29" s="160">
        <v>0</v>
      </c>
      <c r="AD29" s="200">
        <v>0</v>
      </c>
      <c r="AE29" s="158">
        <v>0</v>
      </c>
      <c r="AG29" s="160">
        <v>0</v>
      </c>
      <c r="AH29" s="200">
        <v>0</v>
      </c>
      <c r="AI29" s="158">
        <v>0</v>
      </c>
      <c r="AK29" s="160">
        <v>0</v>
      </c>
      <c r="AL29" s="200">
        <v>0</v>
      </c>
      <c r="AM29" s="158">
        <v>0</v>
      </c>
      <c r="AO29" s="160">
        <v>0</v>
      </c>
      <c r="AP29" s="200">
        <v>0</v>
      </c>
      <c r="AQ29" s="158">
        <v>0</v>
      </c>
      <c r="AS29" s="160">
        <v>0</v>
      </c>
      <c r="AT29" s="200">
        <v>0</v>
      </c>
      <c r="AU29" s="158">
        <v>0</v>
      </c>
    </row>
    <row r="30" spans="2:47" x14ac:dyDescent="0.25">
      <c r="B30" s="139">
        <v>5130</v>
      </c>
      <c r="C30" s="154"/>
      <c r="D30" s="155" t="s">
        <v>83</v>
      </c>
      <c r="E30" s="160">
        <f t="shared" si="54"/>
        <v>0</v>
      </c>
      <c r="F30" s="200">
        <f t="shared" si="54"/>
        <v>0</v>
      </c>
      <c r="G30" s="158">
        <f t="shared" si="54"/>
        <v>0</v>
      </c>
      <c r="I30" s="160">
        <v>0</v>
      </c>
      <c r="J30" s="200">
        <v>0</v>
      </c>
      <c r="K30" s="158">
        <v>0</v>
      </c>
      <c r="M30" s="160">
        <v>0</v>
      </c>
      <c r="N30" s="200">
        <v>0</v>
      </c>
      <c r="O30" s="158">
        <v>0</v>
      </c>
      <c r="Q30" s="160">
        <v>0</v>
      </c>
      <c r="R30" s="200">
        <v>0</v>
      </c>
      <c r="S30" s="158">
        <v>0</v>
      </c>
      <c r="U30" s="160">
        <v>0</v>
      </c>
      <c r="V30" s="200">
        <v>0</v>
      </c>
      <c r="W30" s="158">
        <v>0</v>
      </c>
      <c r="Y30" s="160">
        <v>0</v>
      </c>
      <c r="Z30" s="200">
        <v>0</v>
      </c>
      <c r="AA30" s="158">
        <v>0</v>
      </c>
      <c r="AC30" s="160">
        <v>0</v>
      </c>
      <c r="AD30" s="200">
        <v>0</v>
      </c>
      <c r="AE30" s="158">
        <v>0</v>
      </c>
      <c r="AG30" s="160">
        <v>0</v>
      </c>
      <c r="AH30" s="200">
        <v>0</v>
      </c>
      <c r="AI30" s="158">
        <v>0</v>
      </c>
      <c r="AK30" s="160">
        <v>0</v>
      </c>
      <c r="AL30" s="200">
        <v>0</v>
      </c>
      <c r="AM30" s="158">
        <v>0</v>
      </c>
      <c r="AO30" s="160">
        <v>0</v>
      </c>
      <c r="AP30" s="200">
        <v>0</v>
      </c>
      <c r="AQ30" s="158">
        <v>0</v>
      </c>
      <c r="AS30" s="160">
        <v>0</v>
      </c>
      <c r="AT30" s="200">
        <v>0</v>
      </c>
      <c r="AU30" s="158">
        <v>0</v>
      </c>
    </row>
    <row r="31" spans="2:47" x14ac:dyDescent="0.25">
      <c r="B31" s="139">
        <v>5200</v>
      </c>
      <c r="C31" s="145" t="s">
        <v>174</v>
      </c>
      <c r="D31" s="141"/>
      <c r="E31" s="152">
        <f>SUM(E32:E40)</f>
        <v>0</v>
      </c>
      <c r="F31" s="204">
        <f>SUM(F32:F40)</f>
        <v>0</v>
      </c>
      <c r="G31" s="149">
        <f>SUM(G32:G40)</f>
        <v>0</v>
      </c>
      <c r="I31" s="152">
        <f t="shared" ref="I31:K31" si="55">SUM(I32:I40)</f>
        <v>0</v>
      </c>
      <c r="J31" s="204">
        <f t="shared" si="55"/>
        <v>0</v>
      </c>
      <c r="K31" s="149">
        <f t="shared" si="55"/>
        <v>0</v>
      </c>
      <c r="M31" s="152">
        <f t="shared" ref="M31:O31" si="56">SUM(M32:M40)</f>
        <v>0</v>
      </c>
      <c r="N31" s="204">
        <f t="shared" si="56"/>
        <v>0</v>
      </c>
      <c r="O31" s="149">
        <f t="shared" si="56"/>
        <v>0</v>
      </c>
      <c r="Q31" s="152">
        <f t="shared" ref="Q31:S31" si="57">SUM(Q32:Q40)</f>
        <v>0</v>
      </c>
      <c r="R31" s="204">
        <f t="shared" si="57"/>
        <v>0</v>
      </c>
      <c r="S31" s="149">
        <f t="shared" si="57"/>
        <v>0</v>
      </c>
      <c r="U31" s="152">
        <f t="shared" ref="U31:W31" si="58">SUM(U32:U40)</f>
        <v>0</v>
      </c>
      <c r="V31" s="204">
        <f t="shared" si="58"/>
        <v>0</v>
      </c>
      <c r="W31" s="149">
        <f t="shared" si="58"/>
        <v>0</v>
      </c>
      <c r="Y31" s="152">
        <f t="shared" ref="Y31:AA31" si="59">SUM(Y32:Y40)</f>
        <v>0</v>
      </c>
      <c r="Z31" s="204">
        <f t="shared" si="59"/>
        <v>0</v>
      </c>
      <c r="AA31" s="149">
        <f t="shared" si="59"/>
        <v>0</v>
      </c>
      <c r="AC31" s="152">
        <f t="shared" ref="AC31:AE31" si="60">SUM(AC32:AC40)</f>
        <v>0</v>
      </c>
      <c r="AD31" s="204">
        <f t="shared" si="60"/>
        <v>0</v>
      </c>
      <c r="AE31" s="149">
        <f t="shared" si="60"/>
        <v>0</v>
      </c>
      <c r="AG31" s="152">
        <f t="shared" ref="AG31:AI31" si="61">SUM(AG32:AG40)</f>
        <v>0</v>
      </c>
      <c r="AH31" s="204">
        <f t="shared" si="61"/>
        <v>0</v>
      </c>
      <c r="AI31" s="149">
        <f t="shared" si="61"/>
        <v>0</v>
      </c>
      <c r="AK31" s="152">
        <f t="shared" ref="AK31:AM31" si="62">SUM(AK32:AK40)</f>
        <v>0</v>
      </c>
      <c r="AL31" s="204">
        <f t="shared" si="62"/>
        <v>0</v>
      </c>
      <c r="AM31" s="149">
        <f t="shared" si="62"/>
        <v>0</v>
      </c>
      <c r="AO31" s="152">
        <f t="shared" ref="AO31:AQ31" si="63">SUM(AO32:AO40)</f>
        <v>0</v>
      </c>
      <c r="AP31" s="204">
        <f t="shared" si="63"/>
        <v>0</v>
      </c>
      <c r="AQ31" s="149">
        <f t="shared" si="63"/>
        <v>0</v>
      </c>
      <c r="AS31" s="152">
        <f t="shared" ref="AS31:AU31" si="64">SUM(AS32:AS40)</f>
        <v>0</v>
      </c>
      <c r="AT31" s="204">
        <f t="shared" si="64"/>
        <v>0</v>
      </c>
      <c r="AU31" s="149">
        <f t="shared" si="64"/>
        <v>0</v>
      </c>
    </row>
    <row r="32" spans="2:47" x14ac:dyDescent="0.25">
      <c r="B32" s="139">
        <v>5210</v>
      </c>
      <c r="C32" s="154"/>
      <c r="D32" s="155" t="s">
        <v>85</v>
      </c>
      <c r="E32" s="160">
        <f t="shared" ref="E32:G40" si="65">+I32+M32+Q32+U32+Y32+AC32+AG32+AK32+AO32+AS32</f>
        <v>0</v>
      </c>
      <c r="F32" s="200">
        <f t="shared" si="65"/>
        <v>0</v>
      </c>
      <c r="G32" s="158">
        <f t="shared" si="65"/>
        <v>0</v>
      </c>
      <c r="I32" s="160">
        <v>0</v>
      </c>
      <c r="J32" s="200">
        <v>0</v>
      </c>
      <c r="K32" s="158">
        <v>0</v>
      </c>
      <c r="M32" s="160">
        <v>0</v>
      </c>
      <c r="N32" s="200">
        <v>0</v>
      </c>
      <c r="O32" s="158">
        <v>0</v>
      </c>
      <c r="Q32" s="160">
        <v>0</v>
      </c>
      <c r="R32" s="200">
        <v>0</v>
      </c>
      <c r="S32" s="158">
        <v>0</v>
      </c>
      <c r="U32" s="160">
        <v>0</v>
      </c>
      <c r="V32" s="200">
        <v>0</v>
      </c>
      <c r="W32" s="158">
        <v>0</v>
      </c>
      <c r="Y32" s="160">
        <v>0</v>
      </c>
      <c r="Z32" s="200">
        <v>0</v>
      </c>
      <c r="AA32" s="158">
        <v>0</v>
      </c>
      <c r="AC32" s="160">
        <v>0</v>
      </c>
      <c r="AD32" s="200">
        <v>0</v>
      </c>
      <c r="AE32" s="158">
        <v>0</v>
      </c>
      <c r="AG32" s="160">
        <v>0</v>
      </c>
      <c r="AH32" s="200">
        <v>0</v>
      </c>
      <c r="AI32" s="158">
        <v>0</v>
      </c>
      <c r="AK32" s="160">
        <v>0</v>
      </c>
      <c r="AL32" s="200">
        <v>0</v>
      </c>
      <c r="AM32" s="158">
        <v>0</v>
      </c>
      <c r="AO32" s="160">
        <v>0</v>
      </c>
      <c r="AP32" s="200">
        <v>0</v>
      </c>
      <c r="AQ32" s="158">
        <v>0</v>
      </c>
      <c r="AS32" s="160">
        <v>0</v>
      </c>
      <c r="AT32" s="200">
        <v>0</v>
      </c>
      <c r="AU32" s="158">
        <v>0</v>
      </c>
    </row>
    <row r="33" spans="2:47" x14ac:dyDescent="0.25">
      <c r="B33" s="139">
        <v>5220</v>
      </c>
      <c r="C33" s="154"/>
      <c r="D33" s="155" t="s">
        <v>86</v>
      </c>
      <c r="E33" s="160">
        <f t="shared" si="65"/>
        <v>0</v>
      </c>
      <c r="F33" s="200">
        <f t="shared" si="65"/>
        <v>0</v>
      </c>
      <c r="G33" s="158">
        <f t="shared" si="65"/>
        <v>0</v>
      </c>
      <c r="I33" s="160">
        <v>0</v>
      </c>
      <c r="J33" s="200">
        <v>0</v>
      </c>
      <c r="K33" s="158">
        <v>0</v>
      </c>
      <c r="M33" s="160">
        <v>0</v>
      </c>
      <c r="N33" s="200">
        <v>0</v>
      </c>
      <c r="O33" s="158">
        <v>0</v>
      </c>
      <c r="Q33" s="160">
        <v>0</v>
      </c>
      <c r="R33" s="200">
        <v>0</v>
      </c>
      <c r="S33" s="158">
        <v>0</v>
      </c>
      <c r="U33" s="160">
        <v>0</v>
      </c>
      <c r="V33" s="200">
        <v>0</v>
      </c>
      <c r="W33" s="158">
        <v>0</v>
      </c>
      <c r="Y33" s="160">
        <v>0</v>
      </c>
      <c r="Z33" s="200">
        <v>0</v>
      </c>
      <c r="AA33" s="158">
        <v>0</v>
      </c>
      <c r="AC33" s="160">
        <v>0</v>
      </c>
      <c r="AD33" s="200">
        <v>0</v>
      </c>
      <c r="AE33" s="158">
        <v>0</v>
      </c>
      <c r="AG33" s="160">
        <v>0</v>
      </c>
      <c r="AH33" s="200">
        <v>0</v>
      </c>
      <c r="AI33" s="158">
        <v>0</v>
      </c>
      <c r="AK33" s="160">
        <v>0</v>
      </c>
      <c r="AL33" s="200">
        <v>0</v>
      </c>
      <c r="AM33" s="158">
        <v>0</v>
      </c>
      <c r="AO33" s="160">
        <v>0</v>
      </c>
      <c r="AP33" s="200">
        <v>0</v>
      </c>
      <c r="AQ33" s="158">
        <v>0</v>
      </c>
      <c r="AS33" s="160">
        <v>0</v>
      </c>
      <c r="AT33" s="200">
        <v>0</v>
      </c>
      <c r="AU33" s="158">
        <v>0</v>
      </c>
    </row>
    <row r="34" spans="2:47" x14ac:dyDescent="0.25">
      <c r="B34" s="139">
        <v>5230</v>
      </c>
      <c r="C34" s="154"/>
      <c r="D34" s="155" t="s">
        <v>87</v>
      </c>
      <c r="E34" s="160">
        <f t="shared" si="65"/>
        <v>0</v>
      </c>
      <c r="F34" s="200">
        <f t="shared" si="65"/>
        <v>0</v>
      </c>
      <c r="G34" s="158">
        <f t="shared" si="65"/>
        <v>0</v>
      </c>
      <c r="I34" s="160">
        <v>0</v>
      </c>
      <c r="J34" s="200">
        <v>0</v>
      </c>
      <c r="K34" s="158">
        <v>0</v>
      </c>
      <c r="M34" s="160">
        <v>0</v>
      </c>
      <c r="N34" s="200">
        <v>0</v>
      </c>
      <c r="O34" s="158">
        <v>0</v>
      </c>
      <c r="Q34" s="160">
        <v>0</v>
      </c>
      <c r="R34" s="200">
        <v>0</v>
      </c>
      <c r="S34" s="158">
        <v>0</v>
      </c>
      <c r="U34" s="160">
        <v>0</v>
      </c>
      <c r="V34" s="200">
        <v>0</v>
      </c>
      <c r="W34" s="158">
        <v>0</v>
      </c>
      <c r="Y34" s="160">
        <v>0</v>
      </c>
      <c r="Z34" s="200">
        <v>0</v>
      </c>
      <c r="AA34" s="158">
        <v>0</v>
      </c>
      <c r="AC34" s="160">
        <v>0</v>
      </c>
      <c r="AD34" s="200">
        <v>0</v>
      </c>
      <c r="AE34" s="158">
        <v>0</v>
      </c>
      <c r="AG34" s="160">
        <v>0</v>
      </c>
      <c r="AH34" s="200">
        <v>0</v>
      </c>
      <c r="AI34" s="158">
        <v>0</v>
      </c>
      <c r="AK34" s="160">
        <v>0</v>
      </c>
      <c r="AL34" s="200">
        <v>0</v>
      </c>
      <c r="AM34" s="158">
        <v>0</v>
      </c>
      <c r="AO34" s="160">
        <v>0</v>
      </c>
      <c r="AP34" s="200">
        <v>0</v>
      </c>
      <c r="AQ34" s="158">
        <v>0</v>
      </c>
      <c r="AS34" s="160">
        <v>0</v>
      </c>
      <c r="AT34" s="200">
        <v>0</v>
      </c>
      <c r="AU34" s="158">
        <v>0</v>
      </c>
    </row>
    <row r="35" spans="2:47" x14ac:dyDescent="0.25">
      <c r="B35" s="139">
        <v>5240</v>
      </c>
      <c r="C35" s="154"/>
      <c r="D35" s="155" t="s">
        <v>88</v>
      </c>
      <c r="E35" s="160">
        <f t="shared" si="65"/>
        <v>0</v>
      </c>
      <c r="F35" s="200">
        <f t="shared" si="65"/>
        <v>0</v>
      </c>
      <c r="G35" s="158">
        <f t="shared" si="65"/>
        <v>0</v>
      </c>
      <c r="I35" s="160">
        <v>0</v>
      </c>
      <c r="J35" s="200">
        <v>0</v>
      </c>
      <c r="K35" s="158">
        <v>0</v>
      </c>
      <c r="M35" s="160">
        <v>0</v>
      </c>
      <c r="N35" s="200">
        <v>0</v>
      </c>
      <c r="O35" s="158">
        <v>0</v>
      </c>
      <c r="Q35" s="160">
        <v>0</v>
      </c>
      <c r="R35" s="200">
        <v>0</v>
      </c>
      <c r="S35" s="158">
        <v>0</v>
      </c>
      <c r="U35" s="160">
        <v>0</v>
      </c>
      <c r="V35" s="200">
        <v>0</v>
      </c>
      <c r="W35" s="158">
        <v>0</v>
      </c>
      <c r="Y35" s="160">
        <v>0</v>
      </c>
      <c r="Z35" s="200">
        <v>0</v>
      </c>
      <c r="AA35" s="158">
        <v>0</v>
      </c>
      <c r="AC35" s="160">
        <v>0</v>
      </c>
      <c r="AD35" s="200">
        <v>0</v>
      </c>
      <c r="AE35" s="158">
        <v>0</v>
      </c>
      <c r="AG35" s="160">
        <v>0</v>
      </c>
      <c r="AH35" s="200">
        <v>0</v>
      </c>
      <c r="AI35" s="158">
        <v>0</v>
      </c>
      <c r="AK35" s="160">
        <v>0</v>
      </c>
      <c r="AL35" s="200">
        <v>0</v>
      </c>
      <c r="AM35" s="158">
        <v>0</v>
      </c>
      <c r="AO35" s="160">
        <v>0</v>
      </c>
      <c r="AP35" s="200">
        <v>0</v>
      </c>
      <c r="AQ35" s="158">
        <v>0</v>
      </c>
      <c r="AS35" s="160">
        <v>0</v>
      </c>
      <c r="AT35" s="200">
        <v>0</v>
      </c>
      <c r="AU35" s="158">
        <v>0</v>
      </c>
    </row>
    <row r="36" spans="2:47" x14ac:dyDescent="0.25">
      <c r="B36" s="139">
        <v>5250</v>
      </c>
      <c r="C36" s="154"/>
      <c r="D36" s="155" t="s">
        <v>89</v>
      </c>
      <c r="E36" s="160">
        <f t="shared" si="65"/>
        <v>0</v>
      </c>
      <c r="F36" s="200">
        <f t="shared" si="65"/>
        <v>0</v>
      </c>
      <c r="G36" s="158">
        <f t="shared" si="65"/>
        <v>0</v>
      </c>
      <c r="I36" s="160">
        <v>0</v>
      </c>
      <c r="J36" s="200">
        <v>0</v>
      </c>
      <c r="K36" s="158">
        <v>0</v>
      </c>
      <c r="M36" s="160">
        <v>0</v>
      </c>
      <c r="N36" s="200">
        <v>0</v>
      </c>
      <c r="O36" s="158">
        <v>0</v>
      </c>
      <c r="Q36" s="160">
        <v>0</v>
      </c>
      <c r="R36" s="200">
        <v>0</v>
      </c>
      <c r="S36" s="158">
        <v>0</v>
      </c>
      <c r="U36" s="160">
        <v>0</v>
      </c>
      <c r="V36" s="200">
        <v>0</v>
      </c>
      <c r="W36" s="158">
        <v>0</v>
      </c>
      <c r="Y36" s="160">
        <v>0</v>
      </c>
      <c r="Z36" s="200">
        <v>0</v>
      </c>
      <c r="AA36" s="158">
        <v>0</v>
      </c>
      <c r="AC36" s="160">
        <v>0</v>
      </c>
      <c r="AD36" s="200">
        <v>0</v>
      </c>
      <c r="AE36" s="158">
        <v>0</v>
      </c>
      <c r="AG36" s="160">
        <v>0</v>
      </c>
      <c r="AH36" s="200">
        <v>0</v>
      </c>
      <c r="AI36" s="158">
        <v>0</v>
      </c>
      <c r="AK36" s="160">
        <v>0</v>
      </c>
      <c r="AL36" s="200">
        <v>0</v>
      </c>
      <c r="AM36" s="158">
        <v>0</v>
      </c>
      <c r="AO36" s="160">
        <v>0</v>
      </c>
      <c r="AP36" s="200">
        <v>0</v>
      </c>
      <c r="AQ36" s="158">
        <v>0</v>
      </c>
      <c r="AS36" s="160">
        <v>0</v>
      </c>
      <c r="AT36" s="200">
        <v>0</v>
      </c>
      <c r="AU36" s="158">
        <v>0</v>
      </c>
    </row>
    <row r="37" spans="2:47" x14ac:dyDescent="0.25">
      <c r="B37" s="139">
        <v>5260</v>
      </c>
      <c r="C37" s="154"/>
      <c r="D37" s="155" t="s">
        <v>90</v>
      </c>
      <c r="E37" s="160">
        <f t="shared" si="65"/>
        <v>0</v>
      </c>
      <c r="F37" s="200">
        <f t="shared" si="65"/>
        <v>0</v>
      </c>
      <c r="G37" s="158">
        <f t="shared" si="65"/>
        <v>0</v>
      </c>
      <c r="I37" s="160">
        <v>0</v>
      </c>
      <c r="J37" s="200">
        <v>0</v>
      </c>
      <c r="K37" s="158">
        <v>0</v>
      </c>
      <c r="M37" s="160">
        <v>0</v>
      </c>
      <c r="N37" s="200">
        <v>0</v>
      </c>
      <c r="O37" s="158">
        <v>0</v>
      </c>
      <c r="Q37" s="160">
        <v>0</v>
      </c>
      <c r="R37" s="200">
        <v>0</v>
      </c>
      <c r="S37" s="158">
        <v>0</v>
      </c>
      <c r="U37" s="160">
        <v>0</v>
      </c>
      <c r="V37" s="200">
        <v>0</v>
      </c>
      <c r="W37" s="158">
        <v>0</v>
      </c>
      <c r="Y37" s="160">
        <v>0</v>
      </c>
      <c r="Z37" s="200">
        <v>0</v>
      </c>
      <c r="AA37" s="158">
        <v>0</v>
      </c>
      <c r="AC37" s="160">
        <v>0</v>
      </c>
      <c r="AD37" s="200">
        <v>0</v>
      </c>
      <c r="AE37" s="158">
        <v>0</v>
      </c>
      <c r="AG37" s="160">
        <v>0</v>
      </c>
      <c r="AH37" s="200">
        <v>0</v>
      </c>
      <c r="AI37" s="158">
        <v>0</v>
      </c>
      <c r="AK37" s="160">
        <v>0</v>
      </c>
      <c r="AL37" s="200">
        <v>0</v>
      </c>
      <c r="AM37" s="158">
        <v>0</v>
      </c>
      <c r="AO37" s="160">
        <v>0</v>
      </c>
      <c r="AP37" s="200">
        <v>0</v>
      </c>
      <c r="AQ37" s="158">
        <v>0</v>
      </c>
      <c r="AS37" s="160">
        <v>0</v>
      </c>
      <c r="AT37" s="200">
        <v>0</v>
      </c>
      <c r="AU37" s="158">
        <v>0</v>
      </c>
    </row>
    <row r="38" spans="2:47" x14ac:dyDescent="0.25">
      <c r="B38" s="139">
        <v>5270</v>
      </c>
      <c r="C38" s="154"/>
      <c r="D38" s="155" t="s">
        <v>91</v>
      </c>
      <c r="E38" s="160">
        <f t="shared" si="65"/>
        <v>0</v>
      </c>
      <c r="F38" s="200">
        <f t="shared" si="65"/>
        <v>0</v>
      </c>
      <c r="G38" s="158">
        <f t="shared" si="65"/>
        <v>0</v>
      </c>
      <c r="I38" s="160">
        <v>0</v>
      </c>
      <c r="J38" s="200">
        <v>0</v>
      </c>
      <c r="K38" s="158">
        <v>0</v>
      </c>
      <c r="M38" s="160">
        <v>0</v>
      </c>
      <c r="N38" s="200">
        <v>0</v>
      </c>
      <c r="O38" s="158">
        <v>0</v>
      </c>
      <c r="Q38" s="160">
        <v>0</v>
      </c>
      <c r="R38" s="200">
        <v>0</v>
      </c>
      <c r="S38" s="158">
        <v>0</v>
      </c>
      <c r="U38" s="160">
        <v>0</v>
      </c>
      <c r="V38" s="200">
        <v>0</v>
      </c>
      <c r="W38" s="158">
        <v>0</v>
      </c>
      <c r="Y38" s="160">
        <v>0</v>
      </c>
      <c r="Z38" s="200">
        <v>0</v>
      </c>
      <c r="AA38" s="158">
        <v>0</v>
      </c>
      <c r="AC38" s="160">
        <v>0</v>
      </c>
      <c r="AD38" s="200">
        <v>0</v>
      </c>
      <c r="AE38" s="158">
        <v>0</v>
      </c>
      <c r="AG38" s="160">
        <v>0</v>
      </c>
      <c r="AH38" s="200">
        <v>0</v>
      </c>
      <c r="AI38" s="158">
        <v>0</v>
      </c>
      <c r="AK38" s="160">
        <v>0</v>
      </c>
      <c r="AL38" s="200">
        <v>0</v>
      </c>
      <c r="AM38" s="158">
        <v>0</v>
      </c>
      <c r="AO38" s="160">
        <v>0</v>
      </c>
      <c r="AP38" s="200">
        <v>0</v>
      </c>
      <c r="AQ38" s="158">
        <v>0</v>
      </c>
      <c r="AS38" s="160">
        <v>0</v>
      </c>
      <c r="AT38" s="200">
        <v>0</v>
      </c>
      <c r="AU38" s="158">
        <v>0</v>
      </c>
    </row>
    <row r="39" spans="2:47" x14ac:dyDescent="0.25">
      <c r="B39" s="139">
        <v>5280</v>
      </c>
      <c r="C39" s="154"/>
      <c r="D39" s="155" t="s">
        <v>92</v>
      </c>
      <c r="E39" s="160">
        <f t="shared" si="65"/>
        <v>0</v>
      </c>
      <c r="F39" s="200">
        <f t="shared" si="65"/>
        <v>0</v>
      </c>
      <c r="G39" s="158">
        <f t="shared" si="65"/>
        <v>0</v>
      </c>
      <c r="I39" s="160">
        <v>0</v>
      </c>
      <c r="J39" s="200">
        <v>0</v>
      </c>
      <c r="K39" s="158">
        <v>0</v>
      </c>
      <c r="M39" s="160">
        <v>0</v>
      </c>
      <c r="N39" s="200">
        <v>0</v>
      </c>
      <c r="O39" s="158">
        <v>0</v>
      </c>
      <c r="Q39" s="160">
        <v>0</v>
      </c>
      <c r="R39" s="200">
        <v>0</v>
      </c>
      <c r="S39" s="158">
        <v>0</v>
      </c>
      <c r="U39" s="160">
        <v>0</v>
      </c>
      <c r="V39" s="200">
        <v>0</v>
      </c>
      <c r="W39" s="158">
        <v>0</v>
      </c>
      <c r="Y39" s="160">
        <v>0</v>
      </c>
      <c r="Z39" s="200">
        <v>0</v>
      </c>
      <c r="AA39" s="158">
        <v>0</v>
      </c>
      <c r="AC39" s="160">
        <v>0</v>
      </c>
      <c r="AD39" s="200">
        <v>0</v>
      </c>
      <c r="AE39" s="158">
        <v>0</v>
      </c>
      <c r="AG39" s="160">
        <v>0</v>
      </c>
      <c r="AH39" s="200">
        <v>0</v>
      </c>
      <c r="AI39" s="158">
        <v>0</v>
      </c>
      <c r="AK39" s="160">
        <v>0</v>
      </c>
      <c r="AL39" s="200">
        <v>0</v>
      </c>
      <c r="AM39" s="158">
        <v>0</v>
      </c>
      <c r="AO39" s="160">
        <v>0</v>
      </c>
      <c r="AP39" s="200">
        <v>0</v>
      </c>
      <c r="AQ39" s="158">
        <v>0</v>
      </c>
      <c r="AS39" s="160">
        <v>0</v>
      </c>
      <c r="AT39" s="200">
        <v>0</v>
      </c>
      <c r="AU39" s="158">
        <v>0</v>
      </c>
    </row>
    <row r="40" spans="2:47" x14ac:dyDescent="0.25">
      <c r="B40" s="139">
        <v>5290</v>
      </c>
      <c r="C40" s="154"/>
      <c r="D40" s="155" t="s">
        <v>93</v>
      </c>
      <c r="E40" s="160">
        <f t="shared" si="65"/>
        <v>0</v>
      </c>
      <c r="F40" s="200">
        <f t="shared" si="65"/>
        <v>0</v>
      </c>
      <c r="G40" s="158">
        <f t="shared" si="65"/>
        <v>0</v>
      </c>
      <c r="I40" s="160">
        <v>0</v>
      </c>
      <c r="J40" s="200">
        <v>0</v>
      </c>
      <c r="K40" s="158">
        <v>0</v>
      </c>
      <c r="M40" s="160">
        <v>0</v>
      </c>
      <c r="N40" s="200">
        <v>0</v>
      </c>
      <c r="O40" s="158">
        <v>0</v>
      </c>
      <c r="Q40" s="160">
        <v>0</v>
      </c>
      <c r="R40" s="200">
        <v>0</v>
      </c>
      <c r="S40" s="158">
        <v>0</v>
      </c>
      <c r="U40" s="160">
        <v>0</v>
      </c>
      <c r="V40" s="200">
        <v>0</v>
      </c>
      <c r="W40" s="158">
        <v>0</v>
      </c>
      <c r="Y40" s="160">
        <v>0</v>
      </c>
      <c r="Z40" s="200">
        <v>0</v>
      </c>
      <c r="AA40" s="158">
        <v>0</v>
      </c>
      <c r="AC40" s="160">
        <v>0</v>
      </c>
      <c r="AD40" s="200">
        <v>0</v>
      </c>
      <c r="AE40" s="158">
        <v>0</v>
      </c>
      <c r="AG40" s="160">
        <v>0</v>
      </c>
      <c r="AH40" s="200">
        <v>0</v>
      </c>
      <c r="AI40" s="158">
        <v>0</v>
      </c>
      <c r="AK40" s="160">
        <v>0</v>
      </c>
      <c r="AL40" s="200">
        <v>0</v>
      </c>
      <c r="AM40" s="158">
        <v>0</v>
      </c>
      <c r="AO40" s="160">
        <v>0</v>
      </c>
      <c r="AP40" s="200">
        <v>0</v>
      </c>
      <c r="AQ40" s="158">
        <v>0</v>
      </c>
      <c r="AS40" s="160">
        <v>0</v>
      </c>
      <c r="AT40" s="200">
        <v>0</v>
      </c>
      <c r="AU40" s="158">
        <v>0</v>
      </c>
    </row>
    <row r="41" spans="2:47" x14ac:dyDescent="0.25">
      <c r="B41" s="139">
        <v>5300</v>
      </c>
      <c r="C41" s="145" t="s">
        <v>94</v>
      </c>
      <c r="D41" s="141"/>
      <c r="E41" s="152">
        <f>SUM(E42:E44)</f>
        <v>0</v>
      </c>
      <c r="F41" s="204">
        <f>SUM(F42:F44)</f>
        <v>0</v>
      </c>
      <c r="G41" s="149">
        <f>SUM(G42:G44)</f>
        <v>0</v>
      </c>
      <c r="I41" s="152">
        <f t="shared" ref="I41:K41" si="66">SUM(I42:I44)</f>
        <v>0</v>
      </c>
      <c r="J41" s="204">
        <f t="shared" si="66"/>
        <v>0</v>
      </c>
      <c r="K41" s="149">
        <f t="shared" si="66"/>
        <v>0</v>
      </c>
      <c r="M41" s="152">
        <f t="shared" ref="M41:O41" si="67">SUM(M42:M44)</f>
        <v>0</v>
      </c>
      <c r="N41" s="204">
        <f t="shared" si="67"/>
        <v>0</v>
      </c>
      <c r="O41" s="149">
        <f t="shared" si="67"/>
        <v>0</v>
      </c>
      <c r="Q41" s="152">
        <f t="shared" ref="Q41:S41" si="68">SUM(Q42:Q44)</f>
        <v>0</v>
      </c>
      <c r="R41" s="204">
        <f t="shared" si="68"/>
        <v>0</v>
      </c>
      <c r="S41" s="149">
        <f t="shared" si="68"/>
        <v>0</v>
      </c>
      <c r="U41" s="152">
        <f t="shared" ref="U41:W41" si="69">SUM(U42:U44)</f>
        <v>0</v>
      </c>
      <c r="V41" s="204">
        <f t="shared" si="69"/>
        <v>0</v>
      </c>
      <c r="W41" s="149">
        <f t="shared" si="69"/>
        <v>0</v>
      </c>
      <c r="Y41" s="152">
        <f t="shared" ref="Y41:AA41" si="70">SUM(Y42:Y44)</f>
        <v>0</v>
      </c>
      <c r="Z41" s="204">
        <f t="shared" si="70"/>
        <v>0</v>
      </c>
      <c r="AA41" s="149">
        <f t="shared" si="70"/>
        <v>0</v>
      </c>
      <c r="AC41" s="152">
        <f t="shared" ref="AC41:AE41" si="71">SUM(AC42:AC44)</f>
        <v>0</v>
      </c>
      <c r="AD41" s="204">
        <f t="shared" si="71"/>
        <v>0</v>
      </c>
      <c r="AE41" s="149">
        <f t="shared" si="71"/>
        <v>0</v>
      </c>
      <c r="AG41" s="152">
        <f t="shared" ref="AG41:AI41" si="72">SUM(AG42:AG44)</f>
        <v>0</v>
      </c>
      <c r="AH41" s="204">
        <f t="shared" si="72"/>
        <v>0</v>
      </c>
      <c r="AI41" s="149">
        <f t="shared" si="72"/>
        <v>0</v>
      </c>
      <c r="AK41" s="152">
        <f t="shared" ref="AK41:AM41" si="73">SUM(AK42:AK44)</f>
        <v>0</v>
      </c>
      <c r="AL41" s="204">
        <f t="shared" si="73"/>
        <v>0</v>
      </c>
      <c r="AM41" s="149">
        <f t="shared" si="73"/>
        <v>0</v>
      </c>
      <c r="AO41" s="152">
        <f t="shared" ref="AO41:AQ41" si="74">SUM(AO42:AO44)</f>
        <v>0</v>
      </c>
      <c r="AP41" s="204">
        <f t="shared" si="74"/>
        <v>0</v>
      </c>
      <c r="AQ41" s="149">
        <f t="shared" si="74"/>
        <v>0</v>
      </c>
      <c r="AS41" s="152">
        <f t="shared" ref="AS41:AU41" si="75">SUM(AS42:AS44)</f>
        <v>0</v>
      </c>
      <c r="AT41" s="204">
        <f t="shared" si="75"/>
        <v>0</v>
      </c>
      <c r="AU41" s="149">
        <f t="shared" si="75"/>
        <v>0</v>
      </c>
    </row>
    <row r="42" spans="2:47" x14ac:dyDescent="0.25">
      <c r="B42" s="139">
        <v>5310</v>
      </c>
      <c r="C42" s="154"/>
      <c r="D42" s="155" t="s">
        <v>95</v>
      </c>
      <c r="E42" s="160">
        <f t="shared" ref="E42:G44" si="76">+I42+M42+Q42+U42+Y42+AC42+AG42+AK42+AO42+AS42</f>
        <v>0</v>
      </c>
      <c r="F42" s="200">
        <f t="shared" si="76"/>
        <v>0</v>
      </c>
      <c r="G42" s="158">
        <f t="shared" si="76"/>
        <v>0</v>
      </c>
      <c r="I42" s="160">
        <v>0</v>
      </c>
      <c r="J42" s="200">
        <v>0</v>
      </c>
      <c r="K42" s="158">
        <v>0</v>
      </c>
      <c r="M42" s="160">
        <v>0</v>
      </c>
      <c r="N42" s="200">
        <v>0</v>
      </c>
      <c r="O42" s="158">
        <v>0</v>
      </c>
      <c r="Q42" s="160">
        <v>0</v>
      </c>
      <c r="R42" s="200">
        <v>0</v>
      </c>
      <c r="S42" s="158">
        <v>0</v>
      </c>
      <c r="U42" s="160">
        <v>0</v>
      </c>
      <c r="V42" s="200">
        <v>0</v>
      </c>
      <c r="W42" s="158">
        <v>0</v>
      </c>
      <c r="Y42" s="160">
        <v>0</v>
      </c>
      <c r="Z42" s="200">
        <v>0</v>
      </c>
      <c r="AA42" s="158">
        <v>0</v>
      </c>
      <c r="AC42" s="160">
        <v>0</v>
      </c>
      <c r="AD42" s="200">
        <v>0</v>
      </c>
      <c r="AE42" s="158">
        <v>0</v>
      </c>
      <c r="AG42" s="160">
        <v>0</v>
      </c>
      <c r="AH42" s="200">
        <v>0</v>
      </c>
      <c r="AI42" s="158">
        <v>0</v>
      </c>
      <c r="AK42" s="160">
        <v>0</v>
      </c>
      <c r="AL42" s="200">
        <v>0</v>
      </c>
      <c r="AM42" s="158">
        <v>0</v>
      </c>
      <c r="AO42" s="160">
        <v>0</v>
      </c>
      <c r="AP42" s="200">
        <v>0</v>
      </c>
      <c r="AQ42" s="158">
        <v>0</v>
      </c>
      <c r="AS42" s="160">
        <v>0</v>
      </c>
      <c r="AT42" s="200">
        <v>0</v>
      </c>
      <c r="AU42" s="158">
        <v>0</v>
      </c>
    </row>
    <row r="43" spans="2:47" x14ac:dyDescent="0.25">
      <c r="B43" s="139">
        <v>5320</v>
      </c>
      <c r="C43" s="154"/>
      <c r="D43" s="155" t="s">
        <v>45</v>
      </c>
      <c r="E43" s="160">
        <f t="shared" si="76"/>
        <v>0</v>
      </c>
      <c r="F43" s="200">
        <f t="shared" si="76"/>
        <v>0</v>
      </c>
      <c r="G43" s="158">
        <f t="shared" si="76"/>
        <v>0</v>
      </c>
      <c r="I43" s="160">
        <v>0</v>
      </c>
      <c r="J43" s="200">
        <v>0</v>
      </c>
      <c r="K43" s="158">
        <v>0</v>
      </c>
      <c r="M43" s="160">
        <v>0</v>
      </c>
      <c r="N43" s="200">
        <v>0</v>
      </c>
      <c r="O43" s="158">
        <v>0</v>
      </c>
      <c r="Q43" s="160">
        <v>0</v>
      </c>
      <c r="R43" s="200">
        <v>0</v>
      </c>
      <c r="S43" s="158">
        <v>0</v>
      </c>
      <c r="U43" s="160">
        <v>0</v>
      </c>
      <c r="V43" s="200">
        <v>0</v>
      </c>
      <c r="W43" s="158">
        <v>0</v>
      </c>
      <c r="Y43" s="160">
        <v>0</v>
      </c>
      <c r="Z43" s="200">
        <v>0</v>
      </c>
      <c r="AA43" s="158">
        <v>0</v>
      </c>
      <c r="AC43" s="160">
        <v>0</v>
      </c>
      <c r="AD43" s="200">
        <v>0</v>
      </c>
      <c r="AE43" s="158">
        <v>0</v>
      </c>
      <c r="AG43" s="160">
        <v>0</v>
      </c>
      <c r="AH43" s="200">
        <v>0</v>
      </c>
      <c r="AI43" s="158">
        <v>0</v>
      </c>
      <c r="AK43" s="160">
        <v>0</v>
      </c>
      <c r="AL43" s="200">
        <v>0</v>
      </c>
      <c r="AM43" s="158">
        <v>0</v>
      </c>
      <c r="AO43" s="160">
        <v>0</v>
      </c>
      <c r="AP43" s="200">
        <v>0</v>
      </c>
      <c r="AQ43" s="158">
        <v>0</v>
      </c>
      <c r="AS43" s="160">
        <v>0</v>
      </c>
      <c r="AT43" s="200">
        <v>0</v>
      </c>
      <c r="AU43" s="158">
        <v>0</v>
      </c>
    </row>
    <row r="44" spans="2:47" x14ac:dyDescent="0.25">
      <c r="B44" s="139">
        <v>5330</v>
      </c>
      <c r="C44" s="154"/>
      <c r="D44" s="155" t="s">
        <v>96</v>
      </c>
      <c r="E44" s="160">
        <f t="shared" si="76"/>
        <v>0</v>
      </c>
      <c r="F44" s="200">
        <f t="shared" si="76"/>
        <v>0</v>
      </c>
      <c r="G44" s="158">
        <f t="shared" si="76"/>
        <v>0</v>
      </c>
      <c r="I44" s="160">
        <v>0</v>
      </c>
      <c r="J44" s="200">
        <v>0</v>
      </c>
      <c r="K44" s="158">
        <v>0</v>
      </c>
      <c r="M44" s="160">
        <v>0</v>
      </c>
      <c r="N44" s="200">
        <v>0</v>
      </c>
      <c r="O44" s="158">
        <v>0</v>
      </c>
      <c r="Q44" s="160">
        <v>0</v>
      </c>
      <c r="R44" s="200">
        <v>0</v>
      </c>
      <c r="S44" s="158">
        <v>0</v>
      </c>
      <c r="U44" s="160">
        <v>0</v>
      </c>
      <c r="V44" s="200">
        <v>0</v>
      </c>
      <c r="W44" s="158">
        <v>0</v>
      </c>
      <c r="Y44" s="160">
        <v>0</v>
      </c>
      <c r="Z44" s="200">
        <v>0</v>
      </c>
      <c r="AA44" s="158">
        <v>0</v>
      </c>
      <c r="AC44" s="160">
        <v>0</v>
      </c>
      <c r="AD44" s="200">
        <v>0</v>
      </c>
      <c r="AE44" s="158">
        <v>0</v>
      </c>
      <c r="AG44" s="160">
        <v>0</v>
      </c>
      <c r="AH44" s="200">
        <v>0</v>
      </c>
      <c r="AI44" s="158">
        <v>0</v>
      </c>
      <c r="AK44" s="160">
        <v>0</v>
      </c>
      <c r="AL44" s="200">
        <v>0</v>
      </c>
      <c r="AM44" s="158">
        <v>0</v>
      </c>
      <c r="AO44" s="160">
        <v>0</v>
      </c>
      <c r="AP44" s="200">
        <v>0</v>
      </c>
      <c r="AQ44" s="158">
        <v>0</v>
      </c>
      <c r="AS44" s="160">
        <v>0</v>
      </c>
      <c r="AT44" s="200">
        <v>0</v>
      </c>
      <c r="AU44" s="158">
        <v>0</v>
      </c>
    </row>
    <row r="45" spans="2:47" x14ac:dyDescent="0.25">
      <c r="B45" s="139">
        <v>5400</v>
      </c>
      <c r="C45" s="145" t="s">
        <v>97</v>
      </c>
      <c r="D45" s="141"/>
      <c r="E45" s="152">
        <f>SUM(E46:E50)</f>
        <v>0</v>
      </c>
      <c r="F45" s="204">
        <f>SUM(F46:F50)</f>
        <v>0</v>
      </c>
      <c r="G45" s="149">
        <f>SUM(G46:G50)</f>
        <v>0</v>
      </c>
      <c r="I45" s="152">
        <f t="shared" ref="I45:K45" si="77">SUM(I46:I50)</f>
        <v>0</v>
      </c>
      <c r="J45" s="204">
        <f t="shared" si="77"/>
        <v>0</v>
      </c>
      <c r="K45" s="149">
        <f t="shared" si="77"/>
        <v>0</v>
      </c>
      <c r="M45" s="152">
        <f t="shared" ref="M45:O45" si="78">SUM(M46:M50)</f>
        <v>0</v>
      </c>
      <c r="N45" s="204">
        <f t="shared" si="78"/>
        <v>0</v>
      </c>
      <c r="O45" s="149">
        <f t="shared" si="78"/>
        <v>0</v>
      </c>
      <c r="Q45" s="152">
        <f t="shared" ref="Q45:S45" si="79">SUM(Q46:Q50)</f>
        <v>0</v>
      </c>
      <c r="R45" s="204">
        <f t="shared" si="79"/>
        <v>0</v>
      </c>
      <c r="S45" s="149">
        <f t="shared" si="79"/>
        <v>0</v>
      </c>
      <c r="U45" s="152">
        <f t="shared" ref="U45:W45" si="80">SUM(U46:U50)</f>
        <v>0</v>
      </c>
      <c r="V45" s="204">
        <f t="shared" si="80"/>
        <v>0</v>
      </c>
      <c r="W45" s="149">
        <f t="shared" si="80"/>
        <v>0</v>
      </c>
      <c r="Y45" s="152">
        <f t="shared" ref="Y45:AA45" si="81">SUM(Y46:Y50)</f>
        <v>0</v>
      </c>
      <c r="Z45" s="204">
        <f t="shared" si="81"/>
        <v>0</v>
      </c>
      <c r="AA45" s="149">
        <f t="shared" si="81"/>
        <v>0</v>
      </c>
      <c r="AC45" s="152">
        <f t="shared" ref="AC45:AE45" si="82">SUM(AC46:AC50)</f>
        <v>0</v>
      </c>
      <c r="AD45" s="204">
        <f t="shared" si="82"/>
        <v>0</v>
      </c>
      <c r="AE45" s="149">
        <f t="shared" si="82"/>
        <v>0</v>
      </c>
      <c r="AG45" s="152">
        <f t="shared" ref="AG45:AI45" si="83">SUM(AG46:AG50)</f>
        <v>0</v>
      </c>
      <c r="AH45" s="204">
        <f t="shared" si="83"/>
        <v>0</v>
      </c>
      <c r="AI45" s="149">
        <f t="shared" si="83"/>
        <v>0</v>
      </c>
      <c r="AK45" s="152">
        <f t="shared" ref="AK45:AM45" si="84">SUM(AK46:AK50)</f>
        <v>0</v>
      </c>
      <c r="AL45" s="204">
        <f t="shared" si="84"/>
        <v>0</v>
      </c>
      <c r="AM45" s="149">
        <f t="shared" si="84"/>
        <v>0</v>
      </c>
      <c r="AO45" s="152">
        <f t="shared" ref="AO45:AQ45" si="85">SUM(AO46:AO50)</f>
        <v>0</v>
      </c>
      <c r="AP45" s="204">
        <f t="shared" si="85"/>
        <v>0</v>
      </c>
      <c r="AQ45" s="149">
        <f t="shared" si="85"/>
        <v>0</v>
      </c>
      <c r="AS45" s="152">
        <f t="shared" ref="AS45:AU45" si="86">SUM(AS46:AS50)</f>
        <v>0</v>
      </c>
      <c r="AT45" s="204">
        <f t="shared" si="86"/>
        <v>0</v>
      </c>
      <c r="AU45" s="149">
        <f t="shared" si="86"/>
        <v>0</v>
      </c>
    </row>
    <row r="46" spans="2:47" x14ac:dyDescent="0.25">
      <c r="B46" s="139">
        <v>5410</v>
      </c>
      <c r="C46" s="154"/>
      <c r="D46" s="155" t="s">
        <v>98</v>
      </c>
      <c r="E46" s="160">
        <f t="shared" ref="E46:G50" si="87">+I46+M46+Q46+U46+Y46+AC46+AG46+AK46+AO46+AS46</f>
        <v>0</v>
      </c>
      <c r="F46" s="200">
        <f t="shared" si="87"/>
        <v>0</v>
      </c>
      <c r="G46" s="158">
        <f t="shared" si="87"/>
        <v>0</v>
      </c>
      <c r="I46" s="160">
        <v>0</v>
      </c>
      <c r="J46" s="200">
        <v>0</v>
      </c>
      <c r="K46" s="158">
        <v>0</v>
      </c>
      <c r="M46" s="160">
        <v>0</v>
      </c>
      <c r="N46" s="200">
        <v>0</v>
      </c>
      <c r="O46" s="158">
        <v>0</v>
      </c>
      <c r="Q46" s="160">
        <v>0</v>
      </c>
      <c r="R46" s="200">
        <v>0</v>
      </c>
      <c r="S46" s="158">
        <v>0</v>
      </c>
      <c r="U46" s="160">
        <v>0</v>
      </c>
      <c r="V46" s="200">
        <v>0</v>
      </c>
      <c r="W46" s="158">
        <v>0</v>
      </c>
      <c r="Y46" s="160">
        <v>0</v>
      </c>
      <c r="Z46" s="200">
        <v>0</v>
      </c>
      <c r="AA46" s="158">
        <v>0</v>
      </c>
      <c r="AC46" s="160">
        <v>0</v>
      </c>
      <c r="AD46" s="200">
        <v>0</v>
      </c>
      <c r="AE46" s="158">
        <v>0</v>
      </c>
      <c r="AG46" s="160">
        <v>0</v>
      </c>
      <c r="AH46" s="200">
        <v>0</v>
      </c>
      <c r="AI46" s="158">
        <v>0</v>
      </c>
      <c r="AK46" s="160">
        <v>0</v>
      </c>
      <c r="AL46" s="200">
        <v>0</v>
      </c>
      <c r="AM46" s="158">
        <v>0</v>
      </c>
      <c r="AO46" s="160">
        <v>0</v>
      </c>
      <c r="AP46" s="200">
        <v>0</v>
      </c>
      <c r="AQ46" s="158">
        <v>0</v>
      </c>
      <c r="AS46" s="160">
        <v>0</v>
      </c>
      <c r="AT46" s="200">
        <v>0</v>
      </c>
      <c r="AU46" s="158">
        <v>0</v>
      </c>
    </row>
    <row r="47" spans="2:47" x14ac:dyDescent="0.25">
      <c r="B47" s="139">
        <v>5420</v>
      </c>
      <c r="C47" s="154"/>
      <c r="D47" s="155" t="s">
        <v>99</v>
      </c>
      <c r="E47" s="160">
        <f t="shared" si="87"/>
        <v>0</v>
      </c>
      <c r="F47" s="200">
        <f t="shared" si="87"/>
        <v>0</v>
      </c>
      <c r="G47" s="158">
        <f t="shared" si="87"/>
        <v>0</v>
      </c>
      <c r="I47" s="160">
        <v>0</v>
      </c>
      <c r="J47" s="200">
        <v>0</v>
      </c>
      <c r="K47" s="158">
        <v>0</v>
      </c>
      <c r="M47" s="160">
        <v>0</v>
      </c>
      <c r="N47" s="200">
        <v>0</v>
      </c>
      <c r="O47" s="158">
        <v>0</v>
      </c>
      <c r="Q47" s="160">
        <v>0</v>
      </c>
      <c r="R47" s="200">
        <v>0</v>
      </c>
      <c r="S47" s="158">
        <v>0</v>
      </c>
      <c r="U47" s="160">
        <v>0</v>
      </c>
      <c r="V47" s="200">
        <v>0</v>
      </c>
      <c r="W47" s="158">
        <v>0</v>
      </c>
      <c r="Y47" s="160">
        <v>0</v>
      </c>
      <c r="Z47" s="200">
        <v>0</v>
      </c>
      <c r="AA47" s="158">
        <v>0</v>
      </c>
      <c r="AC47" s="160">
        <v>0</v>
      </c>
      <c r="AD47" s="200">
        <v>0</v>
      </c>
      <c r="AE47" s="158">
        <v>0</v>
      </c>
      <c r="AG47" s="160">
        <v>0</v>
      </c>
      <c r="AH47" s="200">
        <v>0</v>
      </c>
      <c r="AI47" s="158">
        <v>0</v>
      </c>
      <c r="AK47" s="160">
        <v>0</v>
      </c>
      <c r="AL47" s="200">
        <v>0</v>
      </c>
      <c r="AM47" s="158">
        <v>0</v>
      </c>
      <c r="AO47" s="160">
        <v>0</v>
      </c>
      <c r="AP47" s="200">
        <v>0</v>
      </c>
      <c r="AQ47" s="158">
        <v>0</v>
      </c>
      <c r="AS47" s="160">
        <v>0</v>
      </c>
      <c r="AT47" s="200">
        <v>0</v>
      </c>
      <c r="AU47" s="158">
        <v>0</v>
      </c>
    </row>
    <row r="48" spans="2:47" x14ac:dyDescent="0.25">
      <c r="B48" s="139">
        <v>5430</v>
      </c>
      <c r="C48" s="154"/>
      <c r="D48" s="155" t="s">
        <v>100</v>
      </c>
      <c r="E48" s="160">
        <f t="shared" si="87"/>
        <v>0</v>
      </c>
      <c r="F48" s="200">
        <f t="shared" si="87"/>
        <v>0</v>
      </c>
      <c r="G48" s="158">
        <f t="shared" si="87"/>
        <v>0</v>
      </c>
      <c r="I48" s="160">
        <v>0</v>
      </c>
      <c r="J48" s="200">
        <v>0</v>
      </c>
      <c r="K48" s="158">
        <v>0</v>
      </c>
      <c r="M48" s="160">
        <v>0</v>
      </c>
      <c r="N48" s="200">
        <v>0</v>
      </c>
      <c r="O48" s="158">
        <v>0</v>
      </c>
      <c r="Q48" s="160">
        <v>0</v>
      </c>
      <c r="R48" s="200">
        <v>0</v>
      </c>
      <c r="S48" s="158">
        <v>0</v>
      </c>
      <c r="U48" s="160">
        <v>0</v>
      </c>
      <c r="V48" s="200">
        <v>0</v>
      </c>
      <c r="W48" s="158">
        <v>0</v>
      </c>
      <c r="Y48" s="160">
        <v>0</v>
      </c>
      <c r="Z48" s="200">
        <v>0</v>
      </c>
      <c r="AA48" s="158">
        <v>0</v>
      </c>
      <c r="AC48" s="160">
        <v>0</v>
      </c>
      <c r="AD48" s="200">
        <v>0</v>
      </c>
      <c r="AE48" s="158">
        <v>0</v>
      </c>
      <c r="AG48" s="160">
        <v>0</v>
      </c>
      <c r="AH48" s="200">
        <v>0</v>
      </c>
      <c r="AI48" s="158">
        <v>0</v>
      </c>
      <c r="AK48" s="160">
        <v>0</v>
      </c>
      <c r="AL48" s="200">
        <v>0</v>
      </c>
      <c r="AM48" s="158">
        <v>0</v>
      </c>
      <c r="AO48" s="160">
        <v>0</v>
      </c>
      <c r="AP48" s="200">
        <v>0</v>
      </c>
      <c r="AQ48" s="158">
        <v>0</v>
      </c>
      <c r="AS48" s="160">
        <v>0</v>
      </c>
      <c r="AT48" s="200">
        <v>0</v>
      </c>
      <c r="AU48" s="158">
        <v>0</v>
      </c>
    </row>
    <row r="49" spans="2:47" x14ac:dyDescent="0.25">
      <c r="B49" s="139">
        <v>5440</v>
      </c>
      <c r="C49" s="154"/>
      <c r="D49" s="155" t="s">
        <v>101</v>
      </c>
      <c r="E49" s="160">
        <f t="shared" si="87"/>
        <v>0</v>
      </c>
      <c r="F49" s="200">
        <f t="shared" si="87"/>
        <v>0</v>
      </c>
      <c r="G49" s="158">
        <f t="shared" si="87"/>
        <v>0</v>
      </c>
      <c r="I49" s="160">
        <v>0</v>
      </c>
      <c r="J49" s="200">
        <v>0</v>
      </c>
      <c r="K49" s="158">
        <v>0</v>
      </c>
      <c r="M49" s="160">
        <v>0</v>
      </c>
      <c r="N49" s="200">
        <v>0</v>
      </c>
      <c r="O49" s="158">
        <v>0</v>
      </c>
      <c r="Q49" s="160">
        <v>0</v>
      </c>
      <c r="R49" s="200">
        <v>0</v>
      </c>
      <c r="S49" s="158">
        <v>0</v>
      </c>
      <c r="U49" s="160">
        <v>0</v>
      </c>
      <c r="V49" s="200">
        <v>0</v>
      </c>
      <c r="W49" s="158">
        <v>0</v>
      </c>
      <c r="Y49" s="160">
        <v>0</v>
      </c>
      <c r="Z49" s="200">
        <v>0</v>
      </c>
      <c r="AA49" s="158">
        <v>0</v>
      </c>
      <c r="AC49" s="160">
        <v>0</v>
      </c>
      <c r="AD49" s="200">
        <v>0</v>
      </c>
      <c r="AE49" s="158">
        <v>0</v>
      </c>
      <c r="AG49" s="160">
        <v>0</v>
      </c>
      <c r="AH49" s="200">
        <v>0</v>
      </c>
      <c r="AI49" s="158">
        <v>0</v>
      </c>
      <c r="AK49" s="160">
        <v>0</v>
      </c>
      <c r="AL49" s="200">
        <v>0</v>
      </c>
      <c r="AM49" s="158">
        <v>0</v>
      </c>
      <c r="AO49" s="160">
        <v>0</v>
      </c>
      <c r="AP49" s="200">
        <v>0</v>
      </c>
      <c r="AQ49" s="158">
        <v>0</v>
      </c>
      <c r="AS49" s="160">
        <v>0</v>
      </c>
      <c r="AT49" s="200">
        <v>0</v>
      </c>
      <c r="AU49" s="158">
        <v>0</v>
      </c>
    </row>
    <row r="50" spans="2:47" x14ac:dyDescent="0.25">
      <c r="B50" s="139">
        <v>5450</v>
      </c>
      <c r="C50" s="154"/>
      <c r="D50" s="155" t="s">
        <v>102</v>
      </c>
      <c r="E50" s="160">
        <f t="shared" si="87"/>
        <v>0</v>
      </c>
      <c r="F50" s="200">
        <f t="shared" si="87"/>
        <v>0</v>
      </c>
      <c r="G50" s="158">
        <f t="shared" si="87"/>
        <v>0</v>
      </c>
      <c r="I50" s="160">
        <v>0</v>
      </c>
      <c r="J50" s="200">
        <v>0</v>
      </c>
      <c r="K50" s="158">
        <v>0</v>
      </c>
      <c r="M50" s="160">
        <v>0</v>
      </c>
      <c r="N50" s="200">
        <v>0</v>
      </c>
      <c r="O50" s="158">
        <v>0</v>
      </c>
      <c r="Q50" s="160">
        <v>0</v>
      </c>
      <c r="R50" s="200">
        <v>0</v>
      </c>
      <c r="S50" s="158">
        <v>0</v>
      </c>
      <c r="U50" s="160">
        <v>0</v>
      </c>
      <c r="V50" s="200">
        <v>0</v>
      </c>
      <c r="W50" s="158">
        <v>0</v>
      </c>
      <c r="Y50" s="160">
        <v>0</v>
      </c>
      <c r="Z50" s="200">
        <v>0</v>
      </c>
      <c r="AA50" s="158">
        <v>0</v>
      </c>
      <c r="AC50" s="160">
        <v>0</v>
      </c>
      <c r="AD50" s="200">
        <v>0</v>
      </c>
      <c r="AE50" s="158">
        <v>0</v>
      </c>
      <c r="AG50" s="160">
        <v>0</v>
      </c>
      <c r="AH50" s="200">
        <v>0</v>
      </c>
      <c r="AI50" s="158">
        <v>0</v>
      </c>
      <c r="AK50" s="160">
        <v>0</v>
      </c>
      <c r="AL50" s="200">
        <v>0</v>
      </c>
      <c r="AM50" s="158">
        <v>0</v>
      </c>
      <c r="AO50" s="160">
        <v>0</v>
      </c>
      <c r="AP50" s="200">
        <v>0</v>
      </c>
      <c r="AQ50" s="158">
        <v>0</v>
      </c>
      <c r="AS50" s="160">
        <v>0</v>
      </c>
      <c r="AT50" s="200">
        <v>0</v>
      </c>
      <c r="AU50" s="158">
        <v>0</v>
      </c>
    </row>
    <row r="51" spans="2:47" x14ac:dyDescent="0.25">
      <c r="B51" s="139">
        <v>5500</v>
      </c>
      <c r="C51" s="145" t="s">
        <v>103</v>
      </c>
      <c r="D51" s="141"/>
      <c r="E51" s="152">
        <f>SUM(E52:E57)</f>
        <v>0</v>
      </c>
      <c r="F51" s="204">
        <f>SUM(F52:F57)</f>
        <v>0</v>
      </c>
      <c r="G51" s="149">
        <f>SUM(G52:G57)</f>
        <v>0</v>
      </c>
      <c r="I51" s="152">
        <f t="shared" ref="I51:K51" si="88">SUM(I52:I57)</f>
        <v>0</v>
      </c>
      <c r="J51" s="204">
        <f t="shared" si="88"/>
        <v>0</v>
      </c>
      <c r="K51" s="149">
        <f t="shared" si="88"/>
        <v>0</v>
      </c>
      <c r="M51" s="152">
        <f t="shared" ref="M51:O51" si="89">SUM(M52:M57)</f>
        <v>0</v>
      </c>
      <c r="N51" s="204">
        <f t="shared" si="89"/>
        <v>0</v>
      </c>
      <c r="O51" s="149">
        <f t="shared" si="89"/>
        <v>0</v>
      </c>
      <c r="Q51" s="152">
        <f t="shared" ref="Q51:S51" si="90">SUM(Q52:Q57)</f>
        <v>0</v>
      </c>
      <c r="R51" s="204">
        <f t="shared" si="90"/>
        <v>0</v>
      </c>
      <c r="S51" s="149">
        <f t="shared" si="90"/>
        <v>0</v>
      </c>
      <c r="U51" s="152">
        <f t="shared" ref="U51:W51" si="91">SUM(U52:U57)</f>
        <v>0</v>
      </c>
      <c r="V51" s="204">
        <f t="shared" si="91"/>
        <v>0</v>
      </c>
      <c r="W51" s="149">
        <f t="shared" si="91"/>
        <v>0</v>
      </c>
      <c r="Y51" s="152">
        <f t="shared" ref="Y51:AA51" si="92">SUM(Y52:Y57)</f>
        <v>0</v>
      </c>
      <c r="Z51" s="204">
        <f t="shared" si="92"/>
        <v>0</v>
      </c>
      <c r="AA51" s="149">
        <f t="shared" si="92"/>
        <v>0</v>
      </c>
      <c r="AC51" s="152">
        <f t="shared" ref="AC51:AE51" si="93">SUM(AC52:AC57)</f>
        <v>0</v>
      </c>
      <c r="AD51" s="204">
        <f t="shared" si="93"/>
        <v>0</v>
      </c>
      <c r="AE51" s="149">
        <f t="shared" si="93"/>
        <v>0</v>
      </c>
      <c r="AG51" s="152">
        <f t="shared" ref="AG51:AI51" si="94">SUM(AG52:AG57)</f>
        <v>0</v>
      </c>
      <c r="AH51" s="204">
        <f t="shared" si="94"/>
        <v>0</v>
      </c>
      <c r="AI51" s="149">
        <f t="shared" si="94"/>
        <v>0</v>
      </c>
      <c r="AK51" s="152">
        <f t="shared" ref="AK51:AM51" si="95">SUM(AK52:AK57)</f>
        <v>0</v>
      </c>
      <c r="AL51" s="204">
        <f t="shared" si="95"/>
        <v>0</v>
      </c>
      <c r="AM51" s="149">
        <f t="shared" si="95"/>
        <v>0</v>
      </c>
      <c r="AO51" s="152">
        <f t="shared" ref="AO51:AQ51" si="96">SUM(AO52:AO57)</f>
        <v>0</v>
      </c>
      <c r="AP51" s="204">
        <f t="shared" si="96"/>
        <v>0</v>
      </c>
      <c r="AQ51" s="149">
        <f t="shared" si="96"/>
        <v>0</v>
      </c>
      <c r="AS51" s="152">
        <f t="shared" ref="AS51:AU51" si="97">SUM(AS52:AS57)</f>
        <v>0</v>
      </c>
      <c r="AT51" s="204">
        <f t="shared" si="97"/>
        <v>0</v>
      </c>
      <c r="AU51" s="149">
        <f t="shared" si="97"/>
        <v>0</v>
      </c>
    </row>
    <row r="52" spans="2:47" x14ac:dyDescent="0.25">
      <c r="B52" s="139">
        <v>5510</v>
      </c>
      <c r="C52" s="154"/>
      <c r="D52" s="155" t="s">
        <v>104</v>
      </c>
      <c r="E52" s="160">
        <f t="shared" ref="E52:G57" si="98">+I52+M52+Q52+U52+Y52+AC52+AG52+AK52+AO52+AS52</f>
        <v>0</v>
      </c>
      <c r="F52" s="200">
        <f t="shared" si="98"/>
        <v>0</v>
      </c>
      <c r="G52" s="158">
        <f t="shared" si="98"/>
        <v>0</v>
      </c>
      <c r="I52" s="160">
        <v>0</v>
      </c>
      <c r="J52" s="200">
        <v>0</v>
      </c>
      <c r="K52" s="158">
        <v>0</v>
      </c>
      <c r="M52" s="160">
        <v>0</v>
      </c>
      <c r="N52" s="200">
        <v>0</v>
      </c>
      <c r="O52" s="158">
        <v>0</v>
      </c>
      <c r="Q52" s="160">
        <v>0</v>
      </c>
      <c r="R52" s="200">
        <v>0</v>
      </c>
      <c r="S52" s="158">
        <v>0</v>
      </c>
      <c r="U52" s="160">
        <v>0</v>
      </c>
      <c r="V52" s="200">
        <v>0</v>
      </c>
      <c r="W52" s="158">
        <v>0</v>
      </c>
      <c r="Y52" s="160">
        <v>0</v>
      </c>
      <c r="Z52" s="200">
        <v>0</v>
      </c>
      <c r="AA52" s="158">
        <v>0</v>
      </c>
      <c r="AC52" s="160">
        <v>0</v>
      </c>
      <c r="AD52" s="200">
        <v>0</v>
      </c>
      <c r="AE52" s="158">
        <v>0</v>
      </c>
      <c r="AG52" s="160">
        <v>0</v>
      </c>
      <c r="AH52" s="200">
        <v>0</v>
      </c>
      <c r="AI52" s="158">
        <v>0</v>
      </c>
      <c r="AK52" s="160">
        <v>0</v>
      </c>
      <c r="AL52" s="200">
        <v>0</v>
      </c>
      <c r="AM52" s="158">
        <v>0</v>
      </c>
      <c r="AO52" s="160">
        <v>0</v>
      </c>
      <c r="AP52" s="200">
        <v>0</v>
      </c>
      <c r="AQ52" s="158">
        <v>0</v>
      </c>
      <c r="AS52" s="160">
        <v>0</v>
      </c>
      <c r="AT52" s="200">
        <v>0</v>
      </c>
      <c r="AU52" s="158">
        <v>0</v>
      </c>
    </row>
    <row r="53" spans="2:47" x14ac:dyDescent="0.25">
      <c r="B53" s="139">
        <v>5520</v>
      </c>
      <c r="C53" s="154"/>
      <c r="D53" s="155" t="s">
        <v>105</v>
      </c>
      <c r="E53" s="160">
        <f t="shared" si="98"/>
        <v>0</v>
      </c>
      <c r="F53" s="200">
        <f t="shared" si="98"/>
        <v>0</v>
      </c>
      <c r="G53" s="158">
        <f t="shared" si="98"/>
        <v>0</v>
      </c>
      <c r="I53" s="160">
        <v>0</v>
      </c>
      <c r="J53" s="200">
        <v>0</v>
      </c>
      <c r="K53" s="158">
        <v>0</v>
      </c>
      <c r="M53" s="160">
        <v>0</v>
      </c>
      <c r="N53" s="200">
        <v>0</v>
      </c>
      <c r="O53" s="158">
        <v>0</v>
      </c>
      <c r="Q53" s="160">
        <v>0</v>
      </c>
      <c r="R53" s="200">
        <v>0</v>
      </c>
      <c r="S53" s="158">
        <v>0</v>
      </c>
      <c r="U53" s="160">
        <v>0</v>
      </c>
      <c r="V53" s="200">
        <v>0</v>
      </c>
      <c r="W53" s="158">
        <v>0</v>
      </c>
      <c r="Y53" s="160">
        <v>0</v>
      </c>
      <c r="Z53" s="200">
        <v>0</v>
      </c>
      <c r="AA53" s="158">
        <v>0</v>
      </c>
      <c r="AC53" s="160">
        <v>0</v>
      </c>
      <c r="AD53" s="200">
        <v>0</v>
      </c>
      <c r="AE53" s="158">
        <v>0</v>
      </c>
      <c r="AG53" s="160">
        <v>0</v>
      </c>
      <c r="AH53" s="200">
        <v>0</v>
      </c>
      <c r="AI53" s="158">
        <v>0</v>
      </c>
      <c r="AK53" s="160">
        <v>0</v>
      </c>
      <c r="AL53" s="200">
        <v>0</v>
      </c>
      <c r="AM53" s="158">
        <v>0</v>
      </c>
      <c r="AO53" s="160">
        <v>0</v>
      </c>
      <c r="AP53" s="200">
        <v>0</v>
      </c>
      <c r="AQ53" s="158">
        <v>0</v>
      </c>
      <c r="AS53" s="160">
        <v>0</v>
      </c>
      <c r="AT53" s="200">
        <v>0</v>
      </c>
      <c r="AU53" s="158">
        <v>0</v>
      </c>
    </row>
    <row r="54" spans="2:47" x14ac:dyDescent="0.25">
      <c r="B54" s="139">
        <v>5530</v>
      </c>
      <c r="C54" s="154"/>
      <c r="D54" s="155" t="s">
        <v>106</v>
      </c>
      <c r="E54" s="160">
        <f t="shared" si="98"/>
        <v>0</v>
      </c>
      <c r="F54" s="200">
        <f t="shared" si="98"/>
        <v>0</v>
      </c>
      <c r="G54" s="158">
        <f t="shared" si="98"/>
        <v>0</v>
      </c>
      <c r="I54" s="160">
        <v>0</v>
      </c>
      <c r="J54" s="200">
        <v>0</v>
      </c>
      <c r="K54" s="158">
        <v>0</v>
      </c>
      <c r="M54" s="160">
        <v>0</v>
      </c>
      <c r="N54" s="200">
        <v>0</v>
      </c>
      <c r="O54" s="158">
        <v>0</v>
      </c>
      <c r="Q54" s="160">
        <v>0</v>
      </c>
      <c r="R54" s="200">
        <v>0</v>
      </c>
      <c r="S54" s="158">
        <v>0</v>
      </c>
      <c r="U54" s="160">
        <v>0</v>
      </c>
      <c r="V54" s="200">
        <v>0</v>
      </c>
      <c r="W54" s="158">
        <v>0</v>
      </c>
      <c r="Y54" s="160">
        <v>0</v>
      </c>
      <c r="Z54" s="200">
        <v>0</v>
      </c>
      <c r="AA54" s="158">
        <v>0</v>
      </c>
      <c r="AC54" s="160">
        <v>0</v>
      </c>
      <c r="AD54" s="200">
        <v>0</v>
      </c>
      <c r="AE54" s="158">
        <v>0</v>
      </c>
      <c r="AG54" s="160">
        <v>0</v>
      </c>
      <c r="AH54" s="200">
        <v>0</v>
      </c>
      <c r="AI54" s="158">
        <v>0</v>
      </c>
      <c r="AK54" s="160">
        <v>0</v>
      </c>
      <c r="AL54" s="200">
        <v>0</v>
      </c>
      <c r="AM54" s="158">
        <v>0</v>
      </c>
      <c r="AO54" s="160">
        <v>0</v>
      </c>
      <c r="AP54" s="200">
        <v>0</v>
      </c>
      <c r="AQ54" s="158">
        <v>0</v>
      </c>
      <c r="AS54" s="160">
        <v>0</v>
      </c>
      <c r="AT54" s="200">
        <v>0</v>
      </c>
      <c r="AU54" s="158">
        <v>0</v>
      </c>
    </row>
    <row r="55" spans="2:47" x14ac:dyDescent="0.25">
      <c r="B55" s="139">
        <v>5540</v>
      </c>
      <c r="C55" s="154"/>
      <c r="D55" s="155" t="s">
        <v>175</v>
      </c>
      <c r="E55" s="160">
        <f t="shared" si="98"/>
        <v>0</v>
      </c>
      <c r="F55" s="200">
        <f t="shared" si="98"/>
        <v>0</v>
      </c>
      <c r="G55" s="158">
        <f t="shared" si="98"/>
        <v>0</v>
      </c>
      <c r="I55" s="160">
        <v>0</v>
      </c>
      <c r="J55" s="200">
        <v>0</v>
      </c>
      <c r="K55" s="158">
        <v>0</v>
      </c>
      <c r="M55" s="160">
        <v>0</v>
      </c>
      <c r="N55" s="200">
        <v>0</v>
      </c>
      <c r="O55" s="158">
        <v>0</v>
      </c>
      <c r="Q55" s="160">
        <v>0</v>
      </c>
      <c r="R55" s="200">
        <v>0</v>
      </c>
      <c r="S55" s="158">
        <v>0</v>
      </c>
      <c r="U55" s="160">
        <v>0</v>
      </c>
      <c r="V55" s="200">
        <v>0</v>
      </c>
      <c r="W55" s="158">
        <v>0</v>
      </c>
      <c r="Y55" s="160">
        <v>0</v>
      </c>
      <c r="Z55" s="200">
        <v>0</v>
      </c>
      <c r="AA55" s="158">
        <v>0</v>
      </c>
      <c r="AC55" s="160">
        <v>0</v>
      </c>
      <c r="AD55" s="200">
        <v>0</v>
      </c>
      <c r="AE55" s="158">
        <v>0</v>
      </c>
      <c r="AG55" s="160">
        <v>0</v>
      </c>
      <c r="AH55" s="200">
        <v>0</v>
      </c>
      <c r="AI55" s="158">
        <v>0</v>
      </c>
      <c r="AK55" s="160">
        <v>0</v>
      </c>
      <c r="AL55" s="200">
        <v>0</v>
      </c>
      <c r="AM55" s="158">
        <v>0</v>
      </c>
      <c r="AO55" s="160">
        <v>0</v>
      </c>
      <c r="AP55" s="200">
        <v>0</v>
      </c>
      <c r="AQ55" s="158">
        <v>0</v>
      </c>
      <c r="AS55" s="160">
        <v>0</v>
      </c>
      <c r="AT55" s="200">
        <v>0</v>
      </c>
      <c r="AU55" s="158">
        <v>0</v>
      </c>
    </row>
    <row r="56" spans="2:47" x14ac:dyDescent="0.25">
      <c r="B56" s="139">
        <v>5550</v>
      </c>
      <c r="C56" s="154"/>
      <c r="D56" s="155" t="s">
        <v>108</v>
      </c>
      <c r="E56" s="160">
        <f t="shared" si="98"/>
        <v>0</v>
      </c>
      <c r="F56" s="200">
        <f t="shared" si="98"/>
        <v>0</v>
      </c>
      <c r="G56" s="158">
        <f t="shared" si="98"/>
        <v>0</v>
      </c>
      <c r="I56" s="160">
        <v>0</v>
      </c>
      <c r="J56" s="200">
        <v>0</v>
      </c>
      <c r="K56" s="158">
        <v>0</v>
      </c>
      <c r="M56" s="160">
        <v>0</v>
      </c>
      <c r="N56" s="200">
        <v>0</v>
      </c>
      <c r="O56" s="158">
        <v>0</v>
      </c>
      <c r="Q56" s="160">
        <v>0</v>
      </c>
      <c r="R56" s="200">
        <v>0</v>
      </c>
      <c r="S56" s="158">
        <v>0</v>
      </c>
      <c r="U56" s="160">
        <v>0</v>
      </c>
      <c r="V56" s="200">
        <v>0</v>
      </c>
      <c r="W56" s="158">
        <v>0</v>
      </c>
      <c r="Y56" s="160">
        <v>0</v>
      </c>
      <c r="Z56" s="200">
        <v>0</v>
      </c>
      <c r="AA56" s="158">
        <v>0</v>
      </c>
      <c r="AC56" s="160">
        <v>0</v>
      </c>
      <c r="AD56" s="200">
        <v>0</v>
      </c>
      <c r="AE56" s="158">
        <v>0</v>
      </c>
      <c r="AG56" s="160">
        <v>0</v>
      </c>
      <c r="AH56" s="200">
        <v>0</v>
      </c>
      <c r="AI56" s="158">
        <v>0</v>
      </c>
      <c r="AK56" s="160">
        <v>0</v>
      </c>
      <c r="AL56" s="200">
        <v>0</v>
      </c>
      <c r="AM56" s="158">
        <v>0</v>
      </c>
      <c r="AO56" s="160">
        <v>0</v>
      </c>
      <c r="AP56" s="200">
        <v>0</v>
      </c>
      <c r="AQ56" s="158">
        <v>0</v>
      </c>
      <c r="AS56" s="160">
        <v>0</v>
      </c>
      <c r="AT56" s="200">
        <v>0</v>
      </c>
      <c r="AU56" s="158">
        <v>0</v>
      </c>
    </row>
    <row r="57" spans="2:47" x14ac:dyDescent="0.25">
      <c r="B57" s="139">
        <v>5590</v>
      </c>
      <c r="C57" s="154"/>
      <c r="D57" s="155" t="s">
        <v>109</v>
      </c>
      <c r="E57" s="160">
        <f t="shared" si="98"/>
        <v>0</v>
      </c>
      <c r="F57" s="200">
        <f t="shared" si="98"/>
        <v>0</v>
      </c>
      <c r="G57" s="158">
        <f t="shared" si="98"/>
        <v>0</v>
      </c>
      <c r="I57" s="160">
        <v>0</v>
      </c>
      <c r="J57" s="200">
        <v>0</v>
      </c>
      <c r="K57" s="158">
        <v>0</v>
      </c>
      <c r="M57" s="160">
        <v>0</v>
      </c>
      <c r="N57" s="200">
        <v>0</v>
      </c>
      <c r="O57" s="158">
        <v>0</v>
      </c>
      <c r="Q57" s="160">
        <v>0</v>
      </c>
      <c r="R57" s="200">
        <v>0</v>
      </c>
      <c r="S57" s="158">
        <v>0</v>
      </c>
      <c r="U57" s="160">
        <v>0</v>
      </c>
      <c r="V57" s="200">
        <v>0</v>
      </c>
      <c r="W57" s="158">
        <v>0</v>
      </c>
      <c r="Y57" s="160">
        <v>0</v>
      </c>
      <c r="Z57" s="200">
        <v>0</v>
      </c>
      <c r="AA57" s="158">
        <v>0</v>
      </c>
      <c r="AC57" s="160">
        <v>0</v>
      </c>
      <c r="AD57" s="200">
        <v>0</v>
      </c>
      <c r="AE57" s="158">
        <v>0</v>
      </c>
      <c r="AG57" s="160">
        <v>0</v>
      </c>
      <c r="AH57" s="200">
        <v>0</v>
      </c>
      <c r="AI57" s="158">
        <v>0</v>
      </c>
      <c r="AK57" s="160">
        <v>0</v>
      </c>
      <c r="AL57" s="200">
        <v>0</v>
      </c>
      <c r="AM57" s="158">
        <v>0</v>
      </c>
      <c r="AO57" s="160">
        <v>0</v>
      </c>
      <c r="AP57" s="200">
        <v>0</v>
      </c>
      <c r="AQ57" s="158">
        <v>0</v>
      </c>
      <c r="AS57" s="160">
        <v>0</v>
      </c>
      <c r="AT57" s="200">
        <v>0</v>
      </c>
      <c r="AU57" s="158">
        <v>0</v>
      </c>
    </row>
    <row r="58" spans="2:47" x14ac:dyDescent="0.25">
      <c r="B58" s="139">
        <v>5600</v>
      </c>
      <c r="C58" s="145" t="s">
        <v>110</v>
      </c>
      <c r="D58" s="141"/>
      <c r="E58" s="152">
        <f>SUM(E59)</f>
        <v>0</v>
      </c>
      <c r="F58" s="204">
        <f>SUM(F59)</f>
        <v>0</v>
      </c>
      <c r="G58" s="149">
        <f>SUM(G59)</f>
        <v>0</v>
      </c>
      <c r="I58" s="152">
        <f t="shared" ref="I58:K58" si="99">SUM(I59)</f>
        <v>0</v>
      </c>
      <c r="J58" s="204">
        <f t="shared" si="99"/>
        <v>0</v>
      </c>
      <c r="K58" s="149">
        <f t="shared" si="99"/>
        <v>0</v>
      </c>
      <c r="M58" s="152">
        <f t="shared" ref="M58:O58" si="100">SUM(M59)</f>
        <v>0</v>
      </c>
      <c r="N58" s="204">
        <f t="shared" si="100"/>
        <v>0</v>
      </c>
      <c r="O58" s="149">
        <f t="shared" si="100"/>
        <v>0</v>
      </c>
      <c r="Q58" s="152">
        <f t="shared" ref="Q58:S58" si="101">SUM(Q59)</f>
        <v>0</v>
      </c>
      <c r="R58" s="204">
        <f t="shared" si="101"/>
        <v>0</v>
      </c>
      <c r="S58" s="149">
        <f t="shared" si="101"/>
        <v>0</v>
      </c>
      <c r="U58" s="152">
        <f t="shared" ref="U58:AU58" si="102">SUM(U59)</f>
        <v>0</v>
      </c>
      <c r="V58" s="204">
        <f t="shared" si="102"/>
        <v>0</v>
      </c>
      <c r="W58" s="149">
        <f t="shared" si="102"/>
        <v>0</v>
      </c>
      <c r="Y58" s="152">
        <f t="shared" si="102"/>
        <v>0</v>
      </c>
      <c r="Z58" s="204">
        <f t="shared" si="102"/>
        <v>0</v>
      </c>
      <c r="AA58" s="149">
        <f t="shared" si="102"/>
        <v>0</v>
      </c>
      <c r="AC58" s="152">
        <f t="shared" si="102"/>
        <v>0</v>
      </c>
      <c r="AD58" s="204">
        <f t="shared" si="102"/>
        <v>0</v>
      </c>
      <c r="AE58" s="149">
        <f t="shared" si="102"/>
        <v>0</v>
      </c>
      <c r="AG58" s="152">
        <f t="shared" si="102"/>
        <v>0</v>
      </c>
      <c r="AH58" s="204">
        <f t="shared" si="102"/>
        <v>0</v>
      </c>
      <c r="AI58" s="149">
        <f t="shared" si="102"/>
        <v>0</v>
      </c>
      <c r="AK58" s="152">
        <f t="shared" si="102"/>
        <v>0</v>
      </c>
      <c r="AL58" s="204">
        <f t="shared" si="102"/>
        <v>0</v>
      </c>
      <c r="AM58" s="149">
        <f t="shared" si="102"/>
        <v>0</v>
      </c>
      <c r="AO58" s="152">
        <f t="shared" si="102"/>
        <v>0</v>
      </c>
      <c r="AP58" s="204">
        <f t="shared" si="102"/>
        <v>0</v>
      </c>
      <c r="AQ58" s="149">
        <f t="shared" si="102"/>
        <v>0</v>
      </c>
      <c r="AS58" s="152">
        <f t="shared" si="102"/>
        <v>0</v>
      </c>
      <c r="AT58" s="204">
        <f t="shared" si="102"/>
        <v>0</v>
      </c>
      <c r="AU58" s="149">
        <f t="shared" si="102"/>
        <v>0</v>
      </c>
    </row>
    <row r="59" spans="2:47" x14ac:dyDescent="0.25">
      <c r="B59" s="139">
        <v>5610</v>
      </c>
      <c r="C59" s="154"/>
      <c r="D59" s="155" t="s">
        <v>111</v>
      </c>
      <c r="E59" s="160">
        <f t="shared" ref="E59:G59" si="103">+I59+M59+Q59+U59+Y59+AC59+AG59+AK59+AO59+AS59</f>
        <v>0</v>
      </c>
      <c r="F59" s="200">
        <f t="shared" si="103"/>
        <v>0</v>
      </c>
      <c r="G59" s="158">
        <f t="shared" si="103"/>
        <v>0</v>
      </c>
      <c r="I59" s="160">
        <v>0</v>
      </c>
      <c r="J59" s="200">
        <v>0</v>
      </c>
      <c r="K59" s="158">
        <v>0</v>
      </c>
      <c r="M59" s="160">
        <v>0</v>
      </c>
      <c r="N59" s="200">
        <v>0</v>
      </c>
      <c r="O59" s="158">
        <v>0</v>
      </c>
      <c r="Q59" s="160">
        <v>0</v>
      </c>
      <c r="R59" s="200">
        <v>0</v>
      </c>
      <c r="S59" s="158">
        <v>0</v>
      </c>
      <c r="U59" s="160">
        <v>0</v>
      </c>
      <c r="V59" s="200">
        <v>0</v>
      </c>
      <c r="W59" s="158">
        <v>0</v>
      </c>
      <c r="Y59" s="160">
        <v>0</v>
      </c>
      <c r="Z59" s="200">
        <v>0</v>
      </c>
      <c r="AA59" s="158">
        <v>0</v>
      </c>
      <c r="AC59" s="160">
        <v>0</v>
      </c>
      <c r="AD59" s="200">
        <v>0</v>
      </c>
      <c r="AE59" s="158">
        <v>0</v>
      </c>
      <c r="AG59" s="160">
        <v>0</v>
      </c>
      <c r="AH59" s="200">
        <v>0</v>
      </c>
      <c r="AI59" s="158">
        <v>0</v>
      </c>
      <c r="AK59" s="160">
        <v>0</v>
      </c>
      <c r="AL59" s="200">
        <v>0</v>
      </c>
      <c r="AM59" s="158">
        <v>0</v>
      </c>
      <c r="AO59" s="160">
        <v>0</v>
      </c>
      <c r="AP59" s="200">
        <v>0</v>
      </c>
      <c r="AQ59" s="158">
        <v>0</v>
      </c>
      <c r="AS59" s="160">
        <v>0</v>
      </c>
      <c r="AT59" s="200">
        <v>0</v>
      </c>
      <c r="AU59" s="158">
        <v>0</v>
      </c>
    </row>
    <row r="60" spans="2:47" x14ac:dyDescent="0.25">
      <c r="B60" s="139"/>
      <c r="C60" s="174"/>
      <c r="D60" s="175"/>
      <c r="E60" s="177"/>
      <c r="F60" s="203"/>
      <c r="G60" s="176"/>
      <c r="I60" s="177"/>
      <c r="J60" s="203"/>
      <c r="K60" s="176"/>
      <c r="M60" s="177"/>
      <c r="N60" s="203"/>
      <c r="O60" s="176"/>
      <c r="Q60" s="177"/>
      <c r="R60" s="203"/>
      <c r="S60" s="176"/>
      <c r="U60" s="177"/>
      <c r="V60" s="203"/>
      <c r="W60" s="176"/>
      <c r="Y60" s="177"/>
      <c r="Z60" s="203"/>
      <c r="AA60" s="176"/>
      <c r="AC60" s="177"/>
      <c r="AD60" s="203"/>
      <c r="AE60" s="176"/>
      <c r="AG60" s="177"/>
      <c r="AH60" s="203"/>
      <c r="AI60" s="176"/>
      <c r="AK60" s="177"/>
      <c r="AL60" s="203"/>
      <c r="AM60" s="176"/>
      <c r="AO60" s="177"/>
      <c r="AP60" s="203"/>
      <c r="AQ60" s="176"/>
      <c r="AS60" s="177"/>
      <c r="AT60" s="203"/>
      <c r="AU60" s="176"/>
    </row>
    <row r="61" spans="2:47" x14ac:dyDescent="0.25">
      <c r="B61" s="139">
        <v>5000</v>
      </c>
      <c r="C61" s="165" t="s">
        <v>112</v>
      </c>
      <c r="D61" s="166"/>
      <c r="E61" s="180">
        <f>+E27+E31+E41+E45+E51+E58</f>
        <v>0</v>
      </c>
      <c r="F61" s="377">
        <f>+F27+F31+F41+F45+F51+F58</f>
        <v>0</v>
      </c>
      <c r="G61" s="179">
        <f>+G27+G31+G41+G45+G51+G58</f>
        <v>0</v>
      </c>
      <c r="I61" s="180">
        <f t="shared" ref="I61:K61" si="104">+I27+I31+I41+I45+I51+I58</f>
        <v>0</v>
      </c>
      <c r="J61" s="377">
        <f t="shared" si="104"/>
        <v>0</v>
      </c>
      <c r="K61" s="179">
        <f t="shared" si="104"/>
        <v>0</v>
      </c>
      <c r="M61" s="180">
        <f t="shared" ref="M61:O61" si="105">+M27+M31+M41+M45+M51+M58</f>
        <v>0</v>
      </c>
      <c r="N61" s="377">
        <f t="shared" si="105"/>
        <v>0</v>
      </c>
      <c r="O61" s="179">
        <f t="shared" si="105"/>
        <v>0</v>
      </c>
      <c r="Q61" s="180">
        <f t="shared" ref="Q61:S61" si="106">+Q27+Q31+Q41+Q45+Q51+Q58</f>
        <v>0</v>
      </c>
      <c r="R61" s="377">
        <f t="shared" si="106"/>
        <v>0</v>
      </c>
      <c r="S61" s="179">
        <f t="shared" si="106"/>
        <v>0</v>
      </c>
      <c r="U61" s="180">
        <f t="shared" ref="U61:W61" si="107">+U27+U31+U41+U45+U51+U58</f>
        <v>0</v>
      </c>
      <c r="V61" s="377">
        <f t="shared" si="107"/>
        <v>0</v>
      </c>
      <c r="W61" s="179">
        <f t="shared" si="107"/>
        <v>0</v>
      </c>
      <c r="Y61" s="180">
        <f t="shared" ref="Y61:AA61" si="108">+Y27+Y31+Y41+Y45+Y51+Y58</f>
        <v>0</v>
      </c>
      <c r="Z61" s="377">
        <f t="shared" si="108"/>
        <v>0</v>
      </c>
      <c r="AA61" s="179">
        <f t="shared" si="108"/>
        <v>0</v>
      </c>
      <c r="AC61" s="180">
        <f t="shared" ref="AC61:AE61" si="109">+AC27+AC31+AC41+AC45+AC51+AC58</f>
        <v>0</v>
      </c>
      <c r="AD61" s="377">
        <f t="shared" si="109"/>
        <v>0</v>
      </c>
      <c r="AE61" s="179">
        <f t="shared" si="109"/>
        <v>0</v>
      </c>
      <c r="AG61" s="180">
        <f t="shared" ref="AG61:AI61" si="110">+AG27+AG31+AG41+AG45+AG51+AG58</f>
        <v>0</v>
      </c>
      <c r="AH61" s="377">
        <f t="shared" si="110"/>
        <v>0</v>
      </c>
      <c r="AI61" s="179">
        <f t="shared" si="110"/>
        <v>0</v>
      </c>
      <c r="AK61" s="180">
        <f t="shared" ref="AK61:AM61" si="111">+AK27+AK31+AK41+AK45+AK51+AK58</f>
        <v>0</v>
      </c>
      <c r="AL61" s="377">
        <f t="shared" si="111"/>
        <v>0</v>
      </c>
      <c r="AM61" s="179">
        <f t="shared" si="111"/>
        <v>0</v>
      </c>
      <c r="AO61" s="180">
        <f t="shared" ref="AO61:AQ61" si="112">+AO27+AO31+AO41+AO45+AO51+AO58</f>
        <v>0</v>
      </c>
      <c r="AP61" s="377">
        <f t="shared" si="112"/>
        <v>0</v>
      </c>
      <c r="AQ61" s="179">
        <f t="shared" si="112"/>
        <v>0</v>
      </c>
      <c r="AS61" s="180">
        <f t="shared" ref="AS61:AU61" si="113">+AS27+AS31+AS41+AS45+AS51+AS58</f>
        <v>0</v>
      </c>
      <c r="AT61" s="377">
        <f t="shared" si="113"/>
        <v>0</v>
      </c>
      <c r="AU61" s="179">
        <f t="shared" si="113"/>
        <v>0</v>
      </c>
    </row>
    <row r="62" spans="2:47" x14ac:dyDescent="0.25">
      <c r="B62" s="139"/>
      <c r="C62" s="174"/>
      <c r="D62" s="166"/>
      <c r="E62" s="177"/>
      <c r="F62" s="203"/>
      <c r="G62" s="176"/>
      <c r="I62" s="177"/>
      <c r="J62" s="203"/>
      <c r="K62" s="176"/>
      <c r="M62" s="177"/>
      <c r="N62" s="203"/>
      <c r="O62" s="176"/>
      <c r="Q62" s="177"/>
      <c r="R62" s="203"/>
      <c r="S62" s="176"/>
      <c r="U62" s="177"/>
      <c r="V62" s="203"/>
      <c r="W62" s="176"/>
      <c r="Y62" s="177"/>
      <c r="Z62" s="203"/>
      <c r="AA62" s="176"/>
      <c r="AC62" s="177"/>
      <c r="AD62" s="203"/>
      <c r="AE62" s="176"/>
      <c r="AG62" s="177"/>
      <c r="AH62" s="203"/>
      <c r="AI62" s="176"/>
      <c r="AK62" s="177"/>
      <c r="AL62" s="203"/>
      <c r="AM62" s="176"/>
      <c r="AO62" s="177"/>
      <c r="AP62" s="203"/>
      <c r="AQ62" s="176"/>
      <c r="AS62" s="177"/>
      <c r="AT62" s="203"/>
      <c r="AU62" s="176"/>
    </row>
    <row r="63" spans="2:47" x14ac:dyDescent="0.25">
      <c r="B63" s="139">
        <v>3210</v>
      </c>
      <c r="C63" s="140" t="s">
        <v>113</v>
      </c>
      <c r="D63" s="141"/>
      <c r="E63" s="152">
        <f>+E24-E61</f>
        <v>0</v>
      </c>
      <c r="F63" s="204">
        <f>+F24-F61</f>
        <v>0</v>
      </c>
      <c r="G63" s="149">
        <f>+G24-G61</f>
        <v>0</v>
      </c>
      <c r="I63" s="152">
        <f t="shared" ref="I63:K63" si="114">+I24-I61</f>
        <v>0</v>
      </c>
      <c r="J63" s="204">
        <f t="shared" si="114"/>
        <v>0</v>
      </c>
      <c r="K63" s="149">
        <f t="shared" si="114"/>
        <v>0</v>
      </c>
      <c r="M63" s="152">
        <f t="shared" ref="M63:O63" si="115">+M24-M61</f>
        <v>0</v>
      </c>
      <c r="N63" s="204">
        <f t="shared" si="115"/>
        <v>0</v>
      </c>
      <c r="O63" s="149">
        <f t="shared" si="115"/>
        <v>0</v>
      </c>
      <c r="Q63" s="152">
        <f t="shared" ref="Q63:S63" si="116">+Q24-Q61</f>
        <v>0</v>
      </c>
      <c r="R63" s="204">
        <f t="shared" si="116"/>
        <v>0</v>
      </c>
      <c r="S63" s="149">
        <f t="shared" si="116"/>
        <v>0</v>
      </c>
      <c r="U63" s="152">
        <f t="shared" ref="U63:W63" si="117">+U24-U61</f>
        <v>0</v>
      </c>
      <c r="V63" s="204">
        <f t="shared" si="117"/>
        <v>0</v>
      </c>
      <c r="W63" s="149">
        <f t="shared" si="117"/>
        <v>0</v>
      </c>
      <c r="Y63" s="152">
        <f t="shared" ref="Y63:AA63" si="118">+Y24-Y61</f>
        <v>0</v>
      </c>
      <c r="Z63" s="204">
        <f t="shared" si="118"/>
        <v>0</v>
      </c>
      <c r="AA63" s="149">
        <f t="shared" si="118"/>
        <v>0</v>
      </c>
      <c r="AC63" s="152">
        <f t="shared" ref="AC63:AE63" si="119">+AC24-AC61</f>
        <v>0</v>
      </c>
      <c r="AD63" s="204">
        <f t="shared" si="119"/>
        <v>0</v>
      </c>
      <c r="AE63" s="149">
        <f t="shared" si="119"/>
        <v>0</v>
      </c>
      <c r="AG63" s="152">
        <f t="shared" ref="AG63:AI63" si="120">+AG24-AG61</f>
        <v>0</v>
      </c>
      <c r="AH63" s="204">
        <f t="shared" si="120"/>
        <v>0</v>
      </c>
      <c r="AI63" s="149">
        <f t="shared" si="120"/>
        <v>0</v>
      </c>
      <c r="AK63" s="152">
        <f t="shared" ref="AK63:AM63" si="121">+AK24-AK61</f>
        <v>0</v>
      </c>
      <c r="AL63" s="204">
        <f t="shared" si="121"/>
        <v>0</v>
      </c>
      <c r="AM63" s="149">
        <f t="shared" si="121"/>
        <v>0</v>
      </c>
      <c r="AO63" s="152">
        <f t="shared" ref="AO63:AQ63" si="122">+AO24-AO61</f>
        <v>0</v>
      </c>
      <c r="AP63" s="204">
        <f t="shared" si="122"/>
        <v>0</v>
      </c>
      <c r="AQ63" s="149">
        <f t="shared" si="122"/>
        <v>0</v>
      </c>
      <c r="AS63" s="152">
        <f t="shared" ref="AS63:AU63" si="123">+AS24-AS61</f>
        <v>0</v>
      </c>
      <c r="AT63" s="204">
        <f t="shared" si="123"/>
        <v>0</v>
      </c>
      <c r="AU63" s="149">
        <f t="shared" si="123"/>
        <v>0</v>
      </c>
    </row>
    <row r="64" spans="2:47" x14ac:dyDescent="0.25">
      <c r="B64" s="139"/>
      <c r="C64" s="140"/>
      <c r="D64" s="141"/>
      <c r="E64" s="160"/>
      <c r="F64" s="200"/>
      <c r="G64" s="158"/>
      <c r="I64" s="160"/>
      <c r="J64" s="200"/>
      <c r="K64" s="158"/>
      <c r="M64" s="160"/>
      <c r="N64" s="200"/>
      <c r="O64" s="158"/>
      <c r="Q64" s="160"/>
      <c r="R64" s="200"/>
      <c r="S64" s="158"/>
      <c r="U64" s="160"/>
      <c r="V64" s="200"/>
      <c r="W64" s="158"/>
      <c r="Y64" s="160"/>
      <c r="Z64" s="200"/>
      <c r="AA64" s="158"/>
      <c r="AC64" s="160"/>
      <c r="AD64" s="200"/>
      <c r="AE64" s="158"/>
      <c r="AG64" s="160"/>
      <c r="AH64" s="200"/>
      <c r="AI64" s="158"/>
      <c r="AK64" s="160"/>
      <c r="AL64" s="200"/>
      <c r="AM64" s="158"/>
      <c r="AO64" s="160"/>
      <c r="AP64" s="200"/>
      <c r="AQ64" s="158"/>
      <c r="AS64" s="160"/>
      <c r="AT64" s="200"/>
      <c r="AU64" s="158"/>
    </row>
    <row r="65" spans="2:47" x14ac:dyDescent="0.25">
      <c r="B65" s="182"/>
      <c r="C65" s="183"/>
      <c r="D65" s="184"/>
      <c r="E65" s="185"/>
      <c r="F65" s="379"/>
      <c r="G65" s="186"/>
      <c r="I65" s="185"/>
      <c r="J65" s="379"/>
      <c r="K65" s="186"/>
      <c r="M65" s="185"/>
      <c r="N65" s="379"/>
      <c r="O65" s="186"/>
      <c r="Q65" s="185"/>
      <c r="R65" s="379"/>
      <c r="S65" s="186"/>
      <c r="U65" s="185"/>
      <c r="V65" s="379"/>
      <c r="W65" s="186"/>
      <c r="Y65" s="185"/>
      <c r="Z65" s="379"/>
      <c r="AA65" s="186"/>
      <c r="AC65" s="185"/>
      <c r="AD65" s="379"/>
      <c r="AE65" s="186"/>
      <c r="AG65" s="185"/>
      <c r="AH65" s="379"/>
      <c r="AI65" s="186"/>
      <c r="AK65" s="185"/>
      <c r="AL65" s="379"/>
      <c r="AM65" s="186"/>
      <c r="AO65" s="185"/>
      <c r="AP65" s="379"/>
      <c r="AQ65" s="186"/>
      <c r="AS65" s="185"/>
      <c r="AT65" s="379"/>
      <c r="AU65" s="186"/>
    </row>
    <row r="67" spans="2:47" x14ac:dyDescent="0.25">
      <c r="B67" s="454" t="str">
        <f>+B1</f>
        <v>3.1.1.3.0 Instituciones Públicas de Seguridad Social</v>
      </c>
      <c r="C67" s="455"/>
      <c r="D67" s="455"/>
      <c r="E67" s="455"/>
      <c r="F67" s="455"/>
      <c r="G67" s="456"/>
    </row>
    <row r="68" spans="2:47" x14ac:dyDescent="0.25">
      <c r="B68" s="400" t="s">
        <v>176</v>
      </c>
      <c r="C68" s="401"/>
      <c r="D68" s="401"/>
      <c r="E68" s="401"/>
      <c r="F68" s="401"/>
      <c r="G68" s="402"/>
    </row>
    <row r="69" spans="2:47" x14ac:dyDescent="0.25">
      <c r="B69" s="403" t="s">
        <v>178</v>
      </c>
      <c r="C69" s="401"/>
      <c r="D69" s="401"/>
      <c r="E69" s="401"/>
      <c r="F69" s="401"/>
      <c r="G69" s="404"/>
      <c r="I69" s="405" t="str">
        <f t="shared" ref="I69" si="124">+I3</f>
        <v>Descentralizado 1</v>
      </c>
      <c r="J69" s="406"/>
      <c r="K69" s="407"/>
      <c r="M69" s="405" t="str">
        <f t="shared" ref="M69" si="125">+M3</f>
        <v>Descentralizado 2</v>
      </c>
      <c r="N69" s="406"/>
      <c r="O69" s="407"/>
      <c r="Q69" s="405" t="str">
        <f t="shared" ref="Q69" si="126">+Q3</f>
        <v>Descentralizado 3</v>
      </c>
      <c r="R69" s="475"/>
      <c r="S69" s="407"/>
      <c r="U69" s="405" t="str">
        <f t="shared" ref="U69" si="127">+U3</f>
        <v>Descentralizado 4</v>
      </c>
      <c r="V69" s="406"/>
      <c r="W69" s="407"/>
      <c r="Y69" s="405" t="str">
        <f t="shared" ref="Y69" si="128">+Y3</f>
        <v>Descentralizado 5</v>
      </c>
      <c r="Z69" s="406"/>
      <c r="AA69" s="407"/>
      <c r="AC69" s="405" t="str">
        <f>+AC3</f>
        <v>Descentralizado 6</v>
      </c>
      <c r="AD69" s="406"/>
      <c r="AE69" s="407"/>
      <c r="AG69" s="405" t="str">
        <f>+AG3</f>
        <v>Descentralizado 7</v>
      </c>
      <c r="AH69" s="406"/>
      <c r="AI69" s="407"/>
      <c r="AK69" s="405" t="str">
        <f>+AK3</f>
        <v>Descentralizado 8</v>
      </c>
      <c r="AL69" s="406"/>
      <c r="AM69" s="407"/>
      <c r="AO69" s="405" t="str">
        <f>+AO3</f>
        <v>Descentralizado 9</v>
      </c>
      <c r="AP69" s="406"/>
      <c r="AQ69" s="407"/>
      <c r="AS69" s="405" t="str">
        <f>+AS3</f>
        <v>Descentralizado 10</v>
      </c>
      <c r="AT69" s="406"/>
      <c r="AU69" s="407"/>
    </row>
    <row r="70" spans="2:47" x14ac:dyDescent="0.25">
      <c r="B70" s="133"/>
      <c r="C70" s="134"/>
      <c r="D70" s="135"/>
      <c r="E70" s="136">
        <v>2020</v>
      </c>
      <c r="F70" s="188">
        <v>2019</v>
      </c>
      <c r="G70" s="137">
        <v>2018</v>
      </c>
      <c r="I70" s="136">
        <v>2020</v>
      </c>
      <c r="J70" s="188">
        <v>2019</v>
      </c>
      <c r="K70" s="137">
        <v>2018</v>
      </c>
      <c r="M70" s="136">
        <v>2020</v>
      </c>
      <c r="N70" s="188">
        <v>2019</v>
      </c>
      <c r="O70" s="188">
        <v>2018</v>
      </c>
      <c r="Q70" s="136">
        <v>2020</v>
      </c>
      <c r="R70" s="356">
        <v>2019</v>
      </c>
      <c r="S70" s="137">
        <v>2018</v>
      </c>
      <c r="U70" s="136">
        <v>2020</v>
      </c>
      <c r="V70" s="136">
        <v>2019</v>
      </c>
      <c r="W70" s="188">
        <v>2018</v>
      </c>
      <c r="Y70" s="136">
        <v>2020</v>
      </c>
      <c r="Z70" s="136">
        <v>2019</v>
      </c>
      <c r="AA70" s="188">
        <v>2018</v>
      </c>
      <c r="AC70" s="136">
        <v>2020</v>
      </c>
      <c r="AD70" s="136">
        <v>2019</v>
      </c>
      <c r="AE70" s="188">
        <v>2018</v>
      </c>
      <c r="AG70" s="136">
        <v>2020</v>
      </c>
      <c r="AH70" s="136">
        <v>2019</v>
      </c>
      <c r="AI70" s="188">
        <v>2018</v>
      </c>
      <c r="AK70" s="136">
        <v>2020</v>
      </c>
      <c r="AL70" s="136">
        <v>2019</v>
      </c>
      <c r="AM70" s="188">
        <v>2018</v>
      </c>
      <c r="AO70" s="136">
        <v>2020</v>
      </c>
      <c r="AP70" s="136">
        <v>2019</v>
      </c>
      <c r="AQ70" s="188">
        <v>2018</v>
      </c>
      <c r="AS70" s="136">
        <v>2020</v>
      </c>
      <c r="AT70" s="136">
        <v>2019</v>
      </c>
      <c r="AU70" s="188">
        <v>2018</v>
      </c>
    </row>
    <row r="71" spans="2:47" x14ac:dyDescent="0.25">
      <c r="B71" s="139"/>
      <c r="C71" s="145" t="s">
        <v>1</v>
      </c>
      <c r="D71" s="189"/>
      <c r="E71" s="190"/>
      <c r="F71" s="356"/>
      <c r="G71" s="192"/>
      <c r="I71" s="190"/>
      <c r="J71" s="356"/>
      <c r="K71" s="382"/>
      <c r="M71" s="190"/>
      <c r="N71" s="202"/>
      <c r="O71" s="382"/>
      <c r="Q71" s="190"/>
      <c r="R71" s="356"/>
      <c r="S71" s="382"/>
      <c r="U71" s="190"/>
      <c r="V71" s="356"/>
      <c r="W71" s="192"/>
      <c r="Y71" s="190"/>
      <c r="Z71" s="356"/>
      <c r="AA71" s="192"/>
      <c r="AC71" s="190"/>
      <c r="AD71" s="356"/>
      <c r="AE71" s="192"/>
      <c r="AG71" s="190"/>
      <c r="AH71" s="356"/>
      <c r="AI71" s="192"/>
      <c r="AK71" s="190"/>
      <c r="AL71" s="356"/>
      <c r="AM71" s="192"/>
      <c r="AO71" s="190"/>
      <c r="AP71" s="356"/>
      <c r="AQ71" s="192"/>
      <c r="AS71" s="190"/>
      <c r="AT71" s="356"/>
      <c r="AU71" s="192"/>
    </row>
    <row r="72" spans="2:47" x14ac:dyDescent="0.25">
      <c r="B72" s="139"/>
      <c r="C72" s="193"/>
      <c r="D72" s="194"/>
      <c r="E72" s="195"/>
      <c r="F72" s="202"/>
      <c r="G72" s="192"/>
      <c r="I72" s="195"/>
      <c r="J72" s="202"/>
      <c r="K72" s="382"/>
      <c r="M72" s="195"/>
      <c r="N72" s="202"/>
      <c r="O72" s="192"/>
      <c r="Q72" s="195"/>
      <c r="R72" s="202"/>
      <c r="S72" s="382"/>
      <c r="U72" s="195"/>
      <c r="V72" s="202"/>
      <c r="W72" s="192"/>
      <c r="Y72" s="195"/>
      <c r="Z72" s="202"/>
      <c r="AA72" s="192"/>
      <c r="AC72" s="195"/>
      <c r="AD72" s="202"/>
      <c r="AE72" s="192"/>
      <c r="AG72" s="195"/>
      <c r="AH72" s="202"/>
      <c r="AI72" s="192"/>
      <c r="AK72" s="195"/>
      <c r="AL72" s="202"/>
      <c r="AM72" s="192"/>
      <c r="AO72" s="195"/>
      <c r="AP72" s="202"/>
      <c r="AQ72" s="192"/>
      <c r="AS72" s="195"/>
      <c r="AT72" s="202"/>
      <c r="AU72" s="192"/>
    </row>
    <row r="73" spans="2:47" x14ac:dyDescent="0.25">
      <c r="B73" s="139"/>
      <c r="C73" s="145" t="s">
        <v>3</v>
      </c>
      <c r="D73" s="198"/>
      <c r="E73" s="195"/>
      <c r="F73" s="202"/>
      <c r="G73" s="192"/>
      <c r="I73" s="195"/>
      <c r="J73" s="202"/>
      <c r="K73" s="382"/>
      <c r="M73" s="195"/>
      <c r="N73" s="202"/>
      <c r="O73" s="192"/>
      <c r="Q73" s="195"/>
      <c r="R73" s="202"/>
      <c r="S73" s="382"/>
      <c r="U73" s="195"/>
      <c r="V73" s="202"/>
      <c r="W73" s="192"/>
      <c r="Y73" s="195"/>
      <c r="Z73" s="202"/>
      <c r="AA73" s="192"/>
      <c r="AC73" s="195"/>
      <c r="AD73" s="202"/>
      <c r="AE73" s="192"/>
      <c r="AG73" s="195"/>
      <c r="AH73" s="202"/>
      <c r="AI73" s="192"/>
      <c r="AK73" s="195"/>
      <c r="AL73" s="202"/>
      <c r="AM73" s="192"/>
      <c r="AO73" s="195"/>
      <c r="AP73" s="202"/>
      <c r="AQ73" s="192"/>
      <c r="AS73" s="195"/>
      <c r="AT73" s="202"/>
      <c r="AU73" s="192"/>
    </row>
    <row r="74" spans="2:47" x14ac:dyDescent="0.25">
      <c r="B74" s="139">
        <v>1110</v>
      </c>
      <c r="C74" s="193"/>
      <c r="D74" s="199" t="s">
        <v>5</v>
      </c>
      <c r="E74" s="160">
        <f t="shared" ref="E74:G80" si="129">+I74+M74+Q74+U74+Y74+AC74+AG74+AK74+AO74+AS74</f>
        <v>0</v>
      </c>
      <c r="F74" s="200">
        <f t="shared" si="129"/>
        <v>0</v>
      </c>
      <c r="G74" s="200">
        <f t="shared" si="129"/>
        <v>0</v>
      </c>
      <c r="I74" s="160">
        <v>0</v>
      </c>
      <c r="J74" s="200">
        <v>0</v>
      </c>
      <c r="K74" s="158">
        <v>0</v>
      </c>
      <c r="M74" s="160">
        <v>0</v>
      </c>
      <c r="N74" s="200">
        <v>0</v>
      </c>
      <c r="O74" s="200">
        <v>0</v>
      </c>
      <c r="Q74" s="160">
        <v>0</v>
      </c>
      <c r="R74" s="200">
        <v>0</v>
      </c>
      <c r="S74" s="158">
        <v>0</v>
      </c>
      <c r="U74" s="160">
        <v>0</v>
      </c>
      <c r="V74" s="200">
        <v>0</v>
      </c>
      <c r="W74" s="200">
        <v>0</v>
      </c>
      <c r="Y74" s="160">
        <v>0</v>
      </c>
      <c r="Z74" s="200">
        <v>0</v>
      </c>
      <c r="AA74" s="200">
        <v>0</v>
      </c>
      <c r="AC74" s="160">
        <v>0</v>
      </c>
      <c r="AD74" s="200">
        <v>0</v>
      </c>
      <c r="AE74" s="200">
        <v>0</v>
      </c>
      <c r="AG74" s="160">
        <v>0</v>
      </c>
      <c r="AH74" s="200">
        <v>0</v>
      </c>
      <c r="AI74" s="200">
        <v>0</v>
      </c>
      <c r="AK74" s="160">
        <v>0</v>
      </c>
      <c r="AL74" s="200">
        <v>0</v>
      </c>
      <c r="AM74" s="200">
        <v>0</v>
      </c>
      <c r="AO74" s="160">
        <v>0</v>
      </c>
      <c r="AP74" s="200">
        <v>0</v>
      </c>
      <c r="AQ74" s="200">
        <v>0</v>
      </c>
      <c r="AS74" s="160">
        <v>0</v>
      </c>
      <c r="AT74" s="200">
        <v>0</v>
      </c>
      <c r="AU74" s="200">
        <v>0</v>
      </c>
    </row>
    <row r="75" spans="2:47" x14ac:dyDescent="0.25">
      <c r="B75" s="139">
        <v>1120</v>
      </c>
      <c r="C75" s="193"/>
      <c r="D75" s="199" t="s">
        <v>7</v>
      </c>
      <c r="E75" s="160">
        <f t="shared" si="129"/>
        <v>0</v>
      </c>
      <c r="F75" s="200">
        <f t="shared" si="129"/>
        <v>0</v>
      </c>
      <c r="G75" s="200">
        <f t="shared" si="129"/>
        <v>0</v>
      </c>
      <c r="I75" s="160">
        <v>0</v>
      </c>
      <c r="J75" s="200">
        <v>0</v>
      </c>
      <c r="K75" s="158">
        <v>0</v>
      </c>
      <c r="M75" s="160">
        <v>0</v>
      </c>
      <c r="N75" s="200">
        <v>0</v>
      </c>
      <c r="O75" s="200">
        <v>0</v>
      </c>
      <c r="Q75" s="160">
        <v>0</v>
      </c>
      <c r="R75" s="200">
        <v>0</v>
      </c>
      <c r="S75" s="158">
        <v>0</v>
      </c>
      <c r="U75" s="160">
        <v>0</v>
      </c>
      <c r="V75" s="200">
        <v>0</v>
      </c>
      <c r="W75" s="200">
        <v>0</v>
      </c>
      <c r="Y75" s="160">
        <v>0</v>
      </c>
      <c r="Z75" s="200">
        <v>0</v>
      </c>
      <c r="AA75" s="200">
        <v>0</v>
      </c>
      <c r="AC75" s="160">
        <v>0</v>
      </c>
      <c r="AD75" s="200">
        <v>0</v>
      </c>
      <c r="AE75" s="200">
        <v>0</v>
      </c>
      <c r="AG75" s="160">
        <v>0</v>
      </c>
      <c r="AH75" s="200">
        <v>0</v>
      </c>
      <c r="AI75" s="200">
        <v>0</v>
      </c>
      <c r="AK75" s="160">
        <v>0</v>
      </c>
      <c r="AL75" s="200">
        <v>0</v>
      </c>
      <c r="AM75" s="200">
        <v>0</v>
      </c>
      <c r="AO75" s="160">
        <v>0</v>
      </c>
      <c r="AP75" s="200">
        <v>0</v>
      </c>
      <c r="AQ75" s="200">
        <v>0</v>
      </c>
      <c r="AS75" s="160">
        <v>0</v>
      </c>
      <c r="AT75" s="200">
        <v>0</v>
      </c>
      <c r="AU75" s="200">
        <v>0</v>
      </c>
    </row>
    <row r="76" spans="2:47" x14ac:dyDescent="0.25">
      <c r="B76" s="139">
        <v>1130</v>
      </c>
      <c r="C76" s="193"/>
      <c r="D76" s="199" t="s">
        <v>9</v>
      </c>
      <c r="E76" s="160">
        <f t="shared" si="129"/>
        <v>0</v>
      </c>
      <c r="F76" s="200">
        <f t="shared" si="129"/>
        <v>0</v>
      </c>
      <c r="G76" s="200">
        <f t="shared" si="129"/>
        <v>0</v>
      </c>
      <c r="I76" s="160">
        <v>0</v>
      </c>
      <c r="J76" s="200">
        <v>0</v>
      </c>
      <c r="K76" s="158">
        <v>0</v>
      </c>
      <c r="M76" s="160">
        <v>0</v>
      </c>
      <c r="N76" s="200">
        <v>0</v>
      </c>
      <c r="O76" s="200">
        <v>0</v>
      </c>
      <c r="Q76" s="160">
        <v>0</v>
      </c>
      <c r="R76" s="200">
        <v>0</v>
      </c>
      <c r="S76" s="158">
        <v>0</v>
      </c>
      <c r="U76" s="160">
        <v>0</v>
      </c>
      <c r="V76" s="200">
        <v>0</v>
      </c>
      <c r="W76" s="200">
        <v>0</v>
      </c>
      <c r="Y76" s="160">
        <v>0</v>
      </c>
      <c r="Z76" s="200">
        <v>0</v>
      </c>
      <c r="AA76" s="200">
        <v>0</v>
      </c>
      <c r="AC76" s="160">
        <v>0</v>
      </c>
      <c r="AD76" s="200">
        <v>0</v>
      </c>
      <c r="AE76" s="200">
        <v>0</v>
      </c>
      <c r="AG76" s="160">
        <v>0</v>
      </c>
      <c r="AH76" s="200">
        <v>0</v>
      </c>
      <c r="AI76" s="200">
        <v>0</v>
      </c>
      <c r="AK76" s="160">
        <v>0</v>
      </c>
      <c r="AL76" s="200">
        <v>0</v>
      </c>
      <c r="AM76" s="200">
        <v>0</v>
      </c>
      <c r="AO76" s="160">
        <v>0</v>
      </c>
      <c r="AP76" s="200">
        <v>0</v>
      </c>
      <c r="AQ76" s="200">
        <v>0</v>
      </c>
      <c r="AS76" s="160">
        <v>0</v>
      </c>
      <c r="AT76" s="200">
        <v>0</v>
      </c>
      <c r="AU76" s="200">
        <v>0</v>
      </c>
    </row>
    <row r="77" spans="2:47" x14ac:dyDescent="0.25">
      <c r="B77" s="139">
        <v>1140</v>
      </c>
      <c r="C77" s="193"/>
      <c r="D77" s="199" t="s">
        <v>11</v>
      </c>
      <c r="E77" s="160">
        <f t="shared" si="129"/>
        <v>0</v>
      </c>
      <c r="F77" s="200">
        <f t="shared" si="129"/>
        <v>0</v>
      </c>
      <c r="G77" s="200">
        <f t="shared" si="129"/>
        <v>0</v>
      </c>
      <c r="I77" s="160">
        <v>0</v>
      </c>
      <c r="J77" s="200">
        <v>0</v>
      </c>
      <c r="K77" s="158">
        <v>0</v>
      </c>
      <c r="M77" s="160">
        <v>0</v>
      </c>
      <c r="N77" s="200">
        <v>0</v>
      </c>
      <c r="O77" s="200">
        <v>0</v>
      </c>
      <c r="Q77" s="160">
        <v>0</v>
      </c>
      <c r="R77" s="200">
        <v>0</v>
      </c>
      <c r="S77" s="158">
        <v>0</v>
      </c>
      <c r="U77" s="160">
        <v>0</v>
      </c>
      <c r="V77" s="200">
        <v>0</v>
      </c>
      <c r="W77" s="200">
        <v>0</v>
      </c>
      <c r="Y77" s="160">
        <v>0</v>
      </c>
      <c r="Z77" s="200">
        <v>0</v>
      </c>
      <c r="AA77" s="200">
        <v>0</v>
      </c>
      <c r="AC77" s="160">
        <v>0</v>
      </c>
      <c r="AD77" s="200">
        <v>0</v>
      </c>
      <c r="AE77" s="200">
        <v>0</v>
      </c>
      <c r="AG77" s="160">
        <v>0</v>
      </c>
      <c r="AH77" s="200">
        <v>0</v>
      </c>
      <c r="AI77" s="200">
        <v>0</v>
      </c>
      <c r="AK77" s="160">
        <v>0</v>
      </c>
      <c r="AL77" s="200">
        <v>0</v>
      </c>
      <c r="AM77" s="200">
        <v>0</v>
      </c>
      <c r="AO77" s="160">
        <v>0</v>
      </c>
      <c r="AP77" s="200">
        <v>0</v>
      </c>
      <c r="AQ77" s="200">
        <v>0</v>
      </c>
      <c r="AS77" s="160">
        <v>0</v>
      </c>
      <c r="AT77" s="200">
        <v>0</v>
      </c>
      <c r="AU77" s="200">
        <v>0</v>
      </c>
    </row>
    <row r="78" spans="2:47" x14ac:dyDescent="0.25">
      <c r="B78" s="139">
        <v>1150</v>
      </c>
      <c r="C78" s="193"/>
      <c r="D78" s="199" t="s">
        <v>13</v>
      </c>
      <c r="E78" s="160">
        <f t="shared" si="129"/>
        <v>0</v>
      </c>
      <c r="F78" s="200">
        <f t="shared" si="129"/>
        <v>0</v>
      </c>
      <c r="G78" s="200">
        <f t="shared" si="129"/>
        <v>0</v>
      </c>
      <c r="I78" s="160">
        <v>0</v>
      </c>
      <c r="J78" s="200">
        <v>0</v>
      </c>
      <c r="K78" s="158">
        <v>0</v>
      </c>
      <c r="M78" s="160">
        <v>0</v>
      </c>
      <c r="N78" s="200">
        <v>0</v>
      </c>
      <c r="O78" s="200">
        <v>0</v>
      </c>
      <c r="Q78" s="160">
        <v>0</v>
      </c>
      <c r="R78" s="200">
        <v>0</v>
      </c>
      <c r="S78" s="158">
        <v>0</v>
      </c>
      <c r="U78" s="160">
        <v>0</v>
      </c>
      <c r="V78" s="200">
        <v>0</v>
      </c>
      <c r="W78" s="200">
        <v>0</v>
      </c>
      <c r="Y78" s="160">
        <v>0</v>
      </c>
      <c r="Z78" s="200">
        <v>0</v>
      </c>
      <c r="AA78" s="200">
        <v>0</v>
      </c>
      <c r="AC78" s="160">
        <v>0</v>
      </c>
      <c r="AD78" s="200">
        <v>0</v>
      </c>
      <c r="AE78" s="200">
        <v>0</v>
      </c>
      <c r="AG78" s="160">
        <v>0</v>
      </c>
      <c r="AH78" s="200">
        <v>0</v>
      </c>
      <c r="AI78" s="200">
        <v>0</v>
      </c>
      <c r="AK78" s="160">
        <v>0</v>
      </c>
      <c r="AL78" s="200">
        <v>0</v>
      </c>
      <c r="AM78" s="200">
        <v>0</v>
      </c>
      <c r="AO78" s="160">
        <v>0</v>
      </c>
      <c r="AP78" s="200">
        <v>0</v>
      </c>
      <c r="AQ78" s="200">
        <v>0</v>
      </c>
      <c r="AS78" s="160">
        <v>0</v>
      </c>
      <c r="AT78" s="200">
        <v>0</v>
      </c>
      <c r="AU78" s="200">
        <v>0</v>
      </c>
    </row>
    <row r="79" spans="2:47" x14ac:dyDescent="0.25">
      <c r="B79" s="139">
        <v>1160</v>
      </c>
      <c r="C79" s="193"/>
      <c r="D79" s="199" t="s">
        <v>15</v>
      </c>
      <c r="E79" s="160">
        <f t="shared" si="129"/>
        <v>0</v>
      </c>
      <c r="F79" s="200">
        <f t="shared" si="129"/>
        <v>0</v>
      </c>
      <c r="G79" s="200">
        <f t="shared" si="129"/>
        <v>0</v>
      </c>
      <c r="I79" s="160">
        <v>0</v>
      </c>
      <c r="J79" s="200">
        <v>0</v>
      </c>
      <c r="K79" s="158">
        <v>0</v>
      </c>
      <c r="M79" s="160">
        <v>0</v>
      </c>
      <c r="N79" s="200">
        <v>0</v>
      </c>
      <c r="O79" s="200">
        <v>0</v>
      </c>
      <c r="Q79" s="160">
        <v>0</v>
      </c>
      <c r="R79" s="200">
        <v>0</v>
      </c>
      <c r="S79" s="158">
        <v>0</v>
      </c>
      <c r="U79" s="160">
        <v>0</v>
      </c>
      <c r="V79" s="200">
        <v>0</v>
      </c>
      <c r="W79" s="200">
        <v>0</v>
      </c>
      <c r="Y79" s="160">
        <v>0</v>
      </c>
      <c r="Z79" s="200">
        <v>0</v>
      </c>
      <c r="AA79" s="200">
        <v>0</v>
      </c>
      <c r="AC79" s="160">
        <v>0</v>
      </c>
      <c r="AD79" s="200">
        <v>0</v>
      </c>
      <c r="AE79" s="200">
        <v>0</v>
      </c>
      <c r="AG79" s="160">
        <v>0</v>
      </c>
      <c r="AH79" s="200">
        <v>0</v>
      </c>
      <c r="AI79" s="200">
        <v>0</v>
      </c>
      <c r="AK79" s="160">
        <v>0</v>
      </c>
      <c r="AL79" s="200">
        <v>0</v>
      </c>
      <c r="AM79" s="200">
        <v>0</v>
      </c>
      <c r="AO79" s="160">
        <v>0</v>
      </c>
      <c r="AP79" s="200">
        <v>0</v>
      </c>
      <c r="AQ79" s="200">
        <v>0</v>
      </c>
      <c r="AS79" s="160">
        <v>0</v>
      </c>
      <c r="AT79" s="200">
        <v>0</v>
      </c>
      <c r="AU79" s="200">
        <v>0</v>
      </c>
    </row>
    <row r="80" spans="2:47" x14ac:dyDescent="0.25">
      <c r="B80" s="139">
        <v>1190</v>
      </c>
      <c r="C80" s="193"/>
      <c r="D80" s="199" t="s">
        <v>17</v>
      </c>
      <c r="E80" s="160">
        <f t="shared" si="129"/>
        <v>0</v>
      </c>
      <c r="F80" s="200">
        <f t="shared" si="129"/>
        <v>0</v>
      </c>
      <c r="G80" s="200">
        <f t="shared" si="129"/>
        <v>0</v>
      </c>
      <c r="I80" s="160">
        <v>0</v>
      </c>
      <c r="J80" s="200">
        <v>0</v>
      </c>
      <c r="K80" s="158">
        <v>0</v>
      </c>
      <c r="M80" s="160">
        <v>0</v>
      </c>
      <c r="N80" s="200">
        <v>0</v>
      </c>
      <c r="O80" s="200">
        <v>0</v>
      </c>
      <c r="Q80" s="160">
        <v>0</v>
      </c>
      <c r="R80" s="200">
        <v>0</v>
      </c>
      <c r="S80" s="158">
        <v>0</v>
      </c>
      <c r="U80" s="160">
        <v>0</v>
      </c>
      <c r="V80" s="200">
        <v>0</v>
      </c>
      <c r="W80" s="200">
        <v>0</v>
      </c>
      <c r="Y80" s="160">
        <v>0</v>
      </c>
      <c r="Z80" s="200">
        <v>0</v>
      </c>
      <c r="AA80" s="200">
        <v>0</v>
      </c>
      <c r="AC80" s="160">
        <v>0</v>
      </c>
      <c r="AD80" s="200">
        <v>0</v>
      </c>
      <c r="AE80" s="200">
        <v>0</v>
      </c>
      <c r="AG80" s="160">
        <v>0</v>
      </c>
      <c r="AH80" s="200">
        <v>0</v>
      </c>
      <c r="AI80" s="200">
        <v>0</v>
      </c>
      <c r="AK80" s="160">
        <v>0</v>
      </c>
      <c r="AL80" s="200">
        <v>0</v>
      </c>
      <c r="AM80" s="200">
        <v>0</v>
      </c>
      <c r="AO80" s="160">
        <v>0</v>
      </c>
      <c r="AP80" s="200">
        <v>0</v>
      </c>
      <c r="AQ80" s="200">
        <v>0</v>
      </c>
      <c r="AS80" s="160">
        <v>0</v>
      </c>
      <c r="AT80" s="200">
        <v>0</v>
      </c>
      <c r="AU80" s="200">
        <v>0</v>
      </c>
    </row>
    <row r="81" spans="2:47" x14ac:dyDescent="0.25">
      <c r="B81" s="139"/>
      <c r="C81" s="193"/>
      <c r="D81" s="199"/>
      <c r="E81" s="160"/>
      <c r="F81" s="200"/>
      <c r="G81" s="200"/>
      <c r="I81" s="160"/>
      <c r="J81" s="200"/>
      <c r="K81" s="158"/>
      <c r="M81" s="160"/>
      <c r="N81" s="200"/>
      <c r="O81" s="200"/>
      <c r="Q81" s="160"/>
      <c r="R81" s="200"/>
      <c r="S81" s="158"/>
      <c r="U81" s="160"/>
      <c r="V81" s="200"/>
      <c r="W81" s="200"/>
      <c r="Y81" s="160"/>
      <c r="Z81" s="200"/>
      <c r="AA81" s="200"/>
      <c r="AC81" s="160"/>
      <c r="AD81" s="200"/>
      <c r="AE81" s="200"/>
      <c r="AG81" s="160"/>
      <c r="AH81" s="200"/>
      <c r="AI81" s="200"/>
      <c r="AK81" s="160"/>
      <c r="AL81" s="200"/>
      <c r="AM81" s="200"/>
      <c r="AO81" s="160"/>
      <c r="AP81" s="200"/>
      <c r="AQ81" s="200"/>
      <c r="AS81" s="160"/>
      <c r="AT81" s="200"/>
      <c r="AU81" s="200"/>
    </row>
    <row r="82" spans="2:47" x14ac:dyDescent="0.25">
      <c r="B82" s="139">
        <v>1100</v>
      </c>
      <c r="C82" s="193"/>
      <c r="D82" s="201" t="s">
        <v>20</v>
      </c>
      <c r="E82" s="177">
        <f>SUM(E74:E80)</f>
        <v>0</v>
      </c>
      <c r="F82" s="203">
        <f>SUM(F74:F80)</f>
        <v>0</v>
      </c>
      <c r="G82" s="203">
        <f>SUM(G74:G80)</f>
        <v>0</v>
      </c>
      <c r="I82" s="177">
        <f t="shared" ref="I82:K82" si="130">SUM(I74:I80)</f>
        <v>0</v>
      </c>
      <c r="J82" s="203">
        <f t="shared" si="130"/>
        <v>0</v>
      </c>
      <c r="K82" s="176">
        <f t="shared" si="130"/>
        <v>0</v>
      </c>
      <c r="M82" s="177">
        <f t="shared" ref="M82:O82" si="131">SUM(M74:M80)</f>
        <v>0</v>
      </c>
      <c r="N82" s="203">
        <f t="shared" si="131"/>
        <v>0</v>
      </c>
      <c r="O82" s="203">
        <f t="shared" si="131"/>
        <v>0</v>
      </c>
      <c r="Q82" s="177">
        <f t="shared" ref="Q82:S82" si="132">SUM(Q74:Q80)</f>
        <v>0</v>
      </c>
      <c r="R82" s="203">
        <f t="shared" si="132"/>
        <v>0</v>
      </c>
      <c r="S82" s="176">
        <f t="shared" si="132"/>
        <v>0</v>
      </c>
      <c r="U82" s="177">
        <f t="shared" ref="U82:W82" si="133">SUM(U74:U80)</f>
        <v>0</v>
      </c>
      <c r="V82" s="203">
        <f t="shared" si="133"/>
        <v>0</v>
      </c>
      <c r="W82" s="203">
        <f t="shared" si="133"/>
        <v>0</v>
      </c>
      <c r="Y82" s="177">
        <f t="shared" ref="Y82:AA82" si="134">SUM(Y74:Y80)</f>
        <v>0</v>
      </c>
      <c r="Z82" s="203">
        <f t="shared" si="134"/>
        <v>0</v>
      </c>
      <c r="AA82" s="203">
        <f t="shared" si="134"/>
        <v>0</v>
      </c>
      <c r="AC82" s="177">
        <f t="shared" ref="AC82:AE82" si="135">SUM(AC74:AC80)</f>
        <v>0</v>
      </c>
      <c r="AD82" s="203">
        <f t="shared" si="135"/>
        <v>0</v>
      </c>
      <c r="AE82" s="203">
        <f t="shared" si="135"/>
        <v>0</v>
      </c>
      <c r="AG82" s="177">
        <f t="shared" ref="AG82:AI82" si="136">SUM(AG74:AG80)</f>
        <v>0</v>
      </c>
      <c r="AH82" s="203">
        <f t="shared" si="136"/>
        <v>0</v>
      </c>
      <c r="AI82" s="203">
        <f t="shared" si="136"/>
        <v>0</v>
      </c>
      <c r="AK82" s="177">
        <f t="shared" ref="AK82:AM82" si="137">SUM(AK74:AK80)</f>
        <v>0</v>
      </c>
      <c r="AL82" s="203">
        <f t="shared" si="137"/>
        <v>0</v>
      </c>
      <c r="AM82" s="203">
        <f t="shared" si="137"/>
        <v>0</v>
      </c>
      <c r="AO82" s="177">
        <f t="shared" ref="AO82:AQ82" si="138">SUM(AO74:AO80)</f>
        <v>0</v>
      </c>
      <c r="AP82" s="203">
        <f t="shared" si="138"/>
        <v>0</v>
      </c>
      <c r="AQ82" s="203">
        <f t="shared" si="138"/>
        <v>0</v>
      </c>
      <c r="AS82" s="177">
        <f t="shared" ref="AS82:AU82" si="139">SUM(AS74:AS80)</f>
        <v>0</v>
      </c>
      <c r="AT82" s="203">
        <f t="shared" si="139"/>
        <v>0</v>
      </c>
      <c r="AU82" s="203">
        <f t="shared" si="139"/>
        <v>0</v>
      </c>
    </row>
    <row r="83" spans="2:47" x14ac:dyDescent="0.25">
      <c r="B83" s="139"/>
      <c r="C83" s="193"/>
      <c r="D83" s="194"/>
      <c r="E83" s="195"/>
      <c r="F83" s="202"/>
      <c r="G83" s="202"/>
      <c r="I83" s="195"/>
      <c r="J83" s="202"/>
      <c r="K83" s="196"/>
      <c r="M83" s="195"/>
      <c r="N83" s="202"/>
      <c r="O83" s="202"/>
      <c r="Q83" s="195"/>
      <c r="R83" s="202"/>
      <c r="S83" s="196"/>
      <c r="U83" s="195"/>
      <c r="V83" s="202"/>
      <c r="W83" s="202"/>
      <c r="Y83" s="195"/>
      <c r="Z83" s="202"/>
      <c r="AA83" s="202"/>
      <c r="AC83" s="195"/>
      <c r="AD83" s="202"/>
      <c r="AE83" s="202"/>
      <c r="AG83" s="195"/>
      <c r="AH83" s="202"/>
      <c r="AI83" s="202"/>
      <c r="AK83" s="195"/>
      <c r="AL83" s="202"/>
      <c r="AM83" s="202"/>
      <c r="AO83" s="195"/>
      <c r="AP83" s="202"/>
      <c r="AQ83" s="202"/>
      <c r="AS83" s="195"/>
      <c r="AT83" s="202"/>
      <c r="AU83" s="202"/>
    </row>
    <row r="84" spans="2:47" x14ac:dyDescent="0.25">
      <c r="B84" s="139"/>
      <c r="C84" s="145" t="s">
        <v>22</v>
      </c>
      <c r="D84" s="198"/>
      <c r="E84" s="195"/>
      <c r="F84" s="202"/>
      <c r="G84" s="202"/>
      <c r="I84" s="195"/>
      <c r="J84" s="202"/>
      <c r="K84" s="196"/>
      <c r="M84" s="195"/>
      <c r="N84" s="202"/>
      <c r="O84" s="202"/>
      <c r="Q84" s="195"/>
      <c r="R84" s="202"/>
      <c r="S84" s="196"/>
      <c r="U84" s="195"/>
      <c r="V84" s="202"/>
      <c r="W84" s="202"/>
      <c r="Y84" s="195"/>
      <c r="Z84" s="202"/>
      <c r="AA84" s="202"/>
      <c r="AC84" s="195"/>
      <c r="AD84" s="202"/>
      <c r="AE84" s="202"/>
      <c r="AG84" s="195"/>
      <c r="AH84" s="202"/>
      <c r="AI84" s="202"/>
      <c r="AK84" s="195"/>
      <c r="AL84" s="202"/>
      <c r="AM84" s="202"/>
      <c r="AO84" s="195"/>
      <c r="AP84" s="202"/>
      <c r="AQ84" s="202"/>
      <c r="AS84" s="195"/>
      <c r="AT84" s="202"/>
      <c r="AU84" s="202"/>
    </row>
    <row r="85" spans="2:47" x14ac:dyDescent="0.25">
      <c r="B85" s="139">
        <v>1210</v>
      </c>
      <c r="C85" s="193"/>
      <c r="D85" s="199" t="s">
        <v>23</v>
      </c>
      <c r="E85" s="160">
        <f t="shared" ref="E85:G93" si="140">+I85+M85+Q85+U85+Y85+AC85+AG85+AK85+AO85+AS85</f>
        <v>0</v>
      </c>
      <c r="F85" s="200">
        <f t="shared" si="140"/>
        <v>0</v>
      </c>
      <c r="G85" s="200">
        <f t="shared" si="140"/>
        <v>0</v>
      </c>
      <c r="I85" s="160">
        <v>0</v>
      </c>
      <c r="J85" s="200">
        <v>0</v>
      </c>
      <c r="K85" s="158">
        <v>0</v>
      </c>
      <c r="M85" s="160">
        <v>0</v>
      </c>
      <c r="N85" s="200">
        <v>0</v>
      </c>
      <c r="O85" s="200">
        <v>0</v>
      </c>
      <c r="Q85" s="160">
        <v>0</v>
      </c>
      <c r="R85" s="200">
        <v>0</v>
      </c>
      <c r="S85" s="158">
        <v>0</v>
      </c>
      <c r="U85" s="160">
        <v>0</v>
      </c>
      <c r="V85" s="200">
        <v>0</v>
      </c>
      <c r="W85" s="200">
        <v>0</v>
      </c>
      <c r="Y85" s="160">
        <v>0</v>
      </c>
      <c r="Z85" s="200">
        <v>0</v>
      </c>
      <c r="AA85" s="200">
        <v>0</v>
      </c>
      <c r="AC85" s="160">
        <v>0</v>
      </c>
      <c r="AD85" s="200">
        <v>0</v>
      </c>
      <c r="AE85" s="200">
        <v>0</v>
      </c>
      <c r="AG85" s="160">
        <v>0</v>
      </c>
      <c r="AH85" s="200">
        <v>0</v>
      </c>
      <c r="AI85" s="200">
        <v>0</v>
      </c>
      <c r="AK85" s="160">
        <v>0</v>
      </c>
      <c r="AL85" s="200">
        <v>0</v>
      </c>
      <c r="AM85" s="200">
        <v>0</v>
      </c>
      <c r="AO85" s="160">
        <v>0</v>
      </c>
      <c r="AP85" s="200">
        <v>0</v>
      </c>
      <c r="AQ85" s="200">
        <v>0</v>
      </c>
      <c r="AS85" s="160">
        <v>0</v>
      </c>
      <c r="AT85" s="200">
        <v>0</v>
      </c>
      <c r="AU85" s="200">
        <v>0</v>
      </c>
    </row>
    <row r="86" spans="2:47" x14ac:dyDescent="0.25">
      <c r="B86" s="139">
        <v>1220</v>
      </c>
      <c r="C86" s="193"/>
      <c r="D86" s="199" t="s">
        <v>25</v>
      </c>
      <c r="E86" s="160">
        <f t="shared" si="140"/>
        <v>0</v>
      </c>
      <c r="F86" s="200">
        <f t="shared" si="140"/>
        <v>0</v>
      </c>
      <c r="G86" s="200">
        <f t="shared" si="140"/>
        <v>0</v>
      </c>
      <c r="I86" s="160">
        <v>0</v>
      </c>
      <c r="J86" s="200">
        <v>0</v>
      </c>
      <c r="K86" s="158">
        <v>0</v>
      </c>
      <c r="M86" s="160">
        <v>0</v>
      </c>
      <c r="N86" s="200">
        <v>0</v>
      </c>
      <c r="O86" s="200">
        <v>0</v>
      </c>
      <c r="Q86" s="160">
        <v>0</v>
      </c>
      <c r="R86" s="200">
        <v>0</v>
      </c>
      <c r="S86" s="158">
        <v>0</v>
      </c>
      <c r="U86" s="160">
        <v>0</v>
      </c>
      <c r="V86" s="200">
        <v>0</v>
      </c>
      <c r="W86" s="200">
        <v>0</v>
      </c>
      <c r="Y86" s="160">
        <v>0</v>
      </c>
      <c r="Z86" s="200">
        <v>0</v>
      </c>
      <c r="AA86" s="200">
        <v>0</v>
      </c>
      <c r="AC86" s="160">
        <v>0</v>
      </c>
      <c r="AD86" s="200">
        <v>0</v>
      </c>
      <c r="AE86" s="200">
        <v>0</v>
      </c>
      <c r="AG86" s="160">
        <v>0</v>
      </c>
      <c r="AH86" s="200">
        <v>0</v>
      </c>
      <c r="AI86" s="200">
        <v>0</v>
      </c>
      <c r="AK86" s="160">
        <v>0</v>
      </c>
      <c r="AL86" s="200">
        <v>0</v>
      </c>
      <c r="AM86" s="200">
        <v>0</v>
      </c>
      <c r="AO86" s="160">
        <v>0</v>
      </c>
      <c r="AP86" s="200">
        <v>0</v>
      </c>
      <c r="AQ86" s="200">
        <v>0</v>
      </c>
      <c r="AS86" s="160">
        <v>0</v>
      </c>
      <c r="AT86" s="200">
        <v>0</v>
      </c>
      <c r="AU86" s="200">
        <v>0</v>
      </c>
    </row>
    <row r="87" spans="2:47" x14ac:dyDescent="0.25">
      <c r="B87" s="139">
        <v>1230</v>
      </c>
      <c r="C87" s="193"/>
      <c r="D87" s="199" t="s">
        <v>27</v>
      </c>
      <c r="E87" s="160">
        <f t="shared" si="140"/>
        <v>0</v>
      </c>
      <c r="F87" s="200">
        <f t="shared" si="140"/>
        <v>0</v>
      </c>
      <c r="G87" s="200">
        <f t="shared" si="140"/>
        <v>0</v>
      </c>
      <c r="I87" s="160">
        <v>0</v>
      </c>
      <c r="J87" s="200">
        <v>0</v>
      </c>
      <c r="K87" s="158">
        <v>0</v>
      </c>
      <c r="M87" s="160">
        <v>0</v>
      </c>
      <c r="N87" s="200">
        <v>0</v>
      </c>
      <c r="O87" s="200">
        <v>0</v>
      </c>
      <c r="Q87" s="160">
        <v>0</v>
      </c>
      <c r="R87" s="200">
        <v>0</v>
      </c>
      <c r="S87" s="158">
        <v>0</v>
      </c>
      <c r="U87" s="160">
        <v>0</v>
      </c>
      <c r="V87" s="200">
        <v>0</v>
      </c>
      <c r="W87" s="200">
        <v>0</v>
      </c>
      <c r="Y87" s="160">
        <v>0</v>
      </c>
      <c r="Z87" s="200">
        <v>0</v>
      </c>
      <c r="AA87" s="200">
        <v>0</v>
      </c>
      <c r="AC87" s="160">
        <v>0</v>
      </c>
      <c r="AD87" s="200">
        <v>0</v>
      </c>
      <c r="AE87" s="200">
        <v>0</v>
      </c>
      <c r="AG87" s="160">
        <v>0</v>
      </c>
      <c r="AH87" s="200">
        <v>0</v>
      </c>
      <c r="AI87" s="200">
        <v>0</v>
      </c>
      <c r="AK87" s="160">
        <v>0</v>
      </c>
      <c r="AL87" s="200">
        <v>0</v>
      </c>
      <c r="AM87" s="200">
        <v>0</v>
      </c>
      <c r="AO87" s="160">
        <v>0</v>
      </c>
      <c r="AP87" s="200">
        <v>0</v>
      </c>
      <c r="AQ87" s="200">
        <v>0</v>
      </c>
      <c r="AS87" s="160">
        <v>0</v>
      </c>
      <c r="AT87" s="200">
        <v>0</v>
      </c>
      <c r="AU87" s="200">
        <v>0</v>
      </c>
    </row>
    <row r="88" spans="2:47" x14ac:dyDescent="0.25">
      <c r="B88" s="139">
        <v>1240</v>
      </c>
      <c r="C88" s="193"/>
      <c r="D88" s="199" t="s">
        <v>29</v>
      </c>
      <c r="E88" s="160">
        <f t="shared" si="140"/>
        <v>0</v>
      </c>
      <c r="F88" s="200">
        <f t="shared" si="140"/>
        <v>0</v>
      </c>
      <c r="G88" s="200">
        <f t="shared" si="140"/>
        <v>0</v>
      </c>
      <c r="I88" s="160">
        <v>0</v>
      </c>
      <c r="J88" s="200">
        <v>0</v>
      </c>
      <c r="K88" s="158">
        <v>0</v>
      </c>
      <c r="M88" s="160">
        <v>0</v>
      </c>
      <c r="N88" s="200">
        <v>0</v>
      </c>
      <c r="O88" s="200">
        <v>0</v>
      </c>
      <c r="Q88" s="160">
        <v>0</v>
      </c>
      <c r="R88" s="200">
        <v>0</v>
      </c>
      <c r="S88" s="158">
        <v>0</v>
      </c>
      <c r="U88" s="160">
        <v>0</v>
      </c>
      <c r="V88" s="200">
        <v>0</v>
      </c>
      <c r="W88" s="200">
        <v>0</v>
      </c>
      <c r="Y88" s="160">
        <v>0</v>
      </c>
      <c r="Z88" s="200">
        <v>0</v>
      </c>
      <c r="AA88" s="200">
        <v>0</v>
      </c>
      <c r="AC88" s="160">
        <v>0</v>
      </c>
      <c r="AD88" s="200">
        <v>0</v>
      </c>
      <c r="AE88" s="200">
        <v>0</v>
      </c>
      <c r="AG88" s="160">
        <v>0</v>
      </c>
      <c r="AH88" s="200">
        <v>0</v>
      </c>
      <c r="AI88" s="200">
        <v>0</v>
      </c>
      <c r="AK88" s="160">
        <v>0</v>
      </c>
      <c r="AL88" s="200">
        <v>0</v>
      </c>
      <c r="AM88" s="200">
        <v>0</v>
      </c>
      <c r="AO88" s="160">
        <v>0</v>
      </c>
      <c r="AP88" s="200">
        <v>0</v>
      </c>
      <c r="AQ88" s="200">
        <v>0</v>
      </c>
      <c r="AS88" s="160">
        <v>0</v>
      </c>
      <c r="AT88" s="200">
        <v>0</v>
      </c>
      <c r="AU88" s="200">
        <v>0</v>
      </c>
    </row>
    <row r="89" spans="2:47" x14ac:dyDescent="0.25">
      <c r="B89" s="139">
        <v>1250</v>
      </c>
      <c r="C89" s="193"/>
      <c r="D89" s="199" t="s">
        <v>31</v>
      </c>
      <c r="E89" s="160">
        <f t="shared" si="140"/>
        <v>0</v>
      </c>
      <c r="F89" s="200">
        <f t="shared" si="140"/>
        <v>0</v>
      </c>
      <c r="G89" s="200">
        <f t="shared" si="140"/>
        <v>0</v>
      </c>
      <c r="I89" s="160">
        <v>0</v>
      </c>
      <c r="J89" s="200">
        <v>0</v>
      </c>
      <c r="K89" s="158">
        <v>0</v>
      </c>
      <c r="M89" s="160">
        <v>0</v>
      </c>
      <c r="N89" s="200">
        <v>0</v>
      </c>
      <c r="O89" s="200">
        <v>0</v>
      </c>
      <c r="Q89" s="160">
        <v>0</v>
      </c>
      <c r="R89" s="200">
        <v>0</v>
      </c>
      <c r="S89" s="158">
        <v>0</v>
      </c>
      <c r="U89" s="160">
        <v>0</v>
      </c>
      <c r="V89" s="200">
        <v>0</v>
      </c>
      <c r="W89" s="200">
        <v>0</v>
      </c>
      <c r="Y89" s="160">
        <v>0</v>
      </c>
      <c r="Z89" s="200">
        <v>0</v>
      </c>
      <c r="AA89" s="200">
        <v>0</v>
      </c>
      <c r="AC89" s="160">
        <v>0</v>
      </c>
      <c r="AD89" s="200">
        <v>0</v>
      </c>
      <c r="AE89" s="200">
        <v>0</v>
      </c>
      <c r="AG89" s="160">
        <v>0</v>
      </c>
      <c r="AH89" s="200">
        <v>0</v>
      </c>
      <c r="AI89" s="200">
        <v>0</v>
      </c>
      <c r="AK89" s="160">
        <v>0</v>
      </c>
      <c r="AL89" s="200">
        <v>0</v>
      </c>
      <c r="AM89" s="200">
        <v>0</v>
      </c>
      <c r="AO89" s="160">
        <v>0</v>
      </c>
      <c r="AP89" s="200">
        <v>0</v>
      </c>
      <c r="AQ89" s="200">
        <v>0</v>
      </c>
      <c r="AS89" s="160">
        <v>0</v>
      </c>
      <c r="AT89" s="200">
        <v>0</v>
      </c>
      <c r="AU89" s="200">
        <v>0</v>
      </c>
    </row>
    <row r="90" spans="2:47" x14ac:dyDescent="0.25">
      <c r="B90" s="139">
        <v>1260</v>
      </c>
      <c r="C90" s="193"/>
      <c r="D90" s="199" t="s">
        <v>33</v>
      </c>
      <c r="E90" s="160">
        <f t="shared" si="140"/>
        <v>0</v>
      </c>
      <c r="F90" s="200">
        <f t="shared" si="140"/>
        <v>0</v>
      </c>
      <c r="G90" s="200">
        <f t="shared" si="140"/>
        <v>0</v>
      </c>
      <c r="I90" s="160">
        <v>0</v>
      </c>
      <c r="J90" s="200">
        <v>0</v>
      </c>
      <c r="K90" s="158">
        <v>0</v>
      </c>
      <c r="M90" s="160">
        <v>0</v>
      </c>
      <c r="N90" s="200">
        <v>0</v>
      </c>
      <c r="O90" s="200">
        <v>0</v>
      </c>
      <c r="Q90" s="160">
        <v>0</v>
      </c>
      <c r="R90" s="200">
        <v>0</v>
      </c>
      <c r="S90" s="158">
        <v>0</v>
      </c>
      <c r="U90" s="160">
        <v>0</v>
      </c>
      <c r="V90" s="200">
        <v>0</v>
      </c>
      <c r="W90" s="200">
        <v>0</v>
      </c>
      <c r="Y90" s="160">
        <v>0</v>
      </c>
      <c r="Z90" s="200">
        <v>0</v>
      </c>
      <c r="AA90" s="200">
        <v>0</v>
      </c>
      <c r="AC90" s="160">
        <v>0</v>
      </c>
      <c r="AD90" s="200">
        <v>0</v>
      </c>
      <c r="AE90" s="200">
        <v>0</v>
      </c>
      <c r="AG90" s="160">
        <v>0</v>
      </c>
      <c r="AH90" s="200">
        <v>0</v>
      </c>
      <c r="AI90" s="200">
        <v>0</v>
      </c>
      <c r="AK90" s="160">
        <v>0</v>
      </c>
      <c r="AL90" s="200">
        <v>0</v>
      </c>
      <c r="AM90" s="200">
        <v>0</v>
      </c>
      <c r="AO90" s="160">
        <v>0</v>
      </c>
      <c r="AP90" s="200">
        <v>0</v>
      </c>
      <c r="AQ90" s="200">
        <v>0</v>
      </c>
      <c r="AS90" s="160">
        <v>0</v>
      </c>
      <c r="AT90" s="200">
        <v>0</v>
      </c>
      <c r="AU90" s="200">
        <v>0</v>
      </c>
    </row>
    <row r="91" spans="2:47" x14ac:dyDescent="0.25">
      <c r="B91" s="139">
        <v>1270</v>
      </c>
      <c r="C91" s="193"/>
      <c r="D91" s="199" t="s">
        <v>35</v>
      </c>
      <c r="E91" s="160">
        <f t="shared" si="140"/>
        <v>0</v>
      </c>
      <c r="F91" s="200">
        <f t="shared" si="140"/>
        <v>0</v>
      </c>
      <c r="G91" s="200">
        <f t="shared" si="140"/>
        <v>0</v>
      </c>
      <c r="I91" s="160">
        <v>0</v>
      </c>
      <c r="J91" s="200">
        <v>0</v>
      </c>
      <c r="K91" s="158">
        <v>0</v>
      </c>
      <c r="M91" s="160">
        <v>0</v>
      </c>
      <c r="N91" s="200">
        <v>0</v>
      </c>
      <c r="O91" s="200">
        <v>0</v>
      </c>
      <c r="Q91" s="160">
        <v>0</v>
      </c>
      <c r="R91" s="200">
        <v>0</v>
      </c>
      <c r="S91" s="158">
        <v>0</v>
      </c>
      <c r="U91" s="160">
        <v>0</v>
      </c>
      <c r="V91" s="200">
        <v>0</v>
      </c>
      <c r="W91" s="200">
        <v>0</v>
      </c>
      <c r="Y91" s="160">
        <v>0</v>
      </c>
      <c r="Z91" s="200">
        <v>0</v>
      </c>
      <c r="AA91" s="200">
        <v>0</v>
      </c>
      <c r="AC91" s="160">
        <v>0</v>
      </c>
      <c r="AD91" s="200">
        <v>0</v>
      </c>
      <c r="AE91" s="200">
        <v>0</v>
      </c>
      <c r="AG91" s="160">
        <v>0</v>
      </c>
      <c r="AH91" s="200">
        <v>0</v>
      </c>
      <c r="AI91" s="200">
        <v>0</v>
      </c>
      <c r="AK91" s="160">
        <v>0</v>
      </c>
      <c r="AL91" s="200">
        <v>0</v>
      </c>
      <c r="AM91" s="200">
        <v>0</v>
      </c>
      <c r="AO91" s="160">
        <v>0</v>
      </c>
      <c r="AP91" s="200">
        <v>0</v>
      </c>
      <c r="AQ91" s="200">
        <v>0</v>
      </c>
      <c r="AS91" s="160">
        <v>0</v>
      </c>
      <c r="AT91" s="200">
        <v>0</v>
      </c>
      <c r="AU91" s="200">
        <v>0</v>
      </c>
    </row>
    <row r="92" spans="2:47" x14ac:dyDescent="0.25">
      <c r="B92" s="139">
        <v>1280</v>
      </c>
      <c r="C92" s="193"/>
      <c r="D92" s="199" t="s">
        <v>37</v>
      </c>
      <c r="E92" s="160">
        <f t="shared" si="140"/>
        <v>0</v>
      </c>
      <c r="F92" s="200">
        <f t="shared" si="140"/>
        <v>0</v>
      </c>
      <c r="G92" s="200">
        <f t="shared" si="140"/>
        <v>0</v>
      </c>
      <c r="I92" s="160">
        <v>0</v>
      </c>
      <c r="J92" s="200">
        <v>0</v>
      </c>
      <c r="K92" s="158">
        <v>0</v>
      </c>
      <c r="M92" s="160">
        <v>0</v>
      </c>
      <c r="N92" s="200">
        <v>0</v>
      </c>
      <c r="O92" s="200">
        <v>0</v>
      </c>
      <c r="Q92" s="160">
        <v>0</v>
      </c>
      <c r="R92" s="200">
        <v>0</v>
      </c>
      <c r="S92" s="158">
        <v>0</v>
      </c>
      <c r="U92" s="160">
        <v>0</v>
      </c>
      <c r="V92" s="200">
        <v>0</v>
      </c>
      <c r="W92" s="200">
        <v>0</v>
      </c>
      <c r="Y92" s="160">
        <v>0</v>
      </c>
      <c r="Z92" s="200">
        <v>0</v>
      </c>
      <c r="AA92" s="200">
        <v>0</v>
      </c>
      <c r="AC92" s="160">
        <v>0</v>
      </c>
      <c r="AD92" s="200">
        <v>0</v>
      </c>
      <c r="AE92" s="200">
        <v>0</v>
      </c>
      <c r="AG92" s="160">
        <v>0</v>
      </c>
      <c r="AH92" s="200">
        <v>0</v>
      </c>
      <c r="AI92" s="200">
        <v>0</v>
      </c>
      <c r="AK92" s="160">
        <v>0</v>
      </c>
      <c r="AL92" s="200">
        <v>0</v>
      </c>
      <c r="AM92" s="200">
        <v>0</v>
      </c>
      <c r="AO92" s="160">
        <v>0</v>
      </c>
      <c r="AP92" s="200">
        <v>0</v>
      </c>
      <c r="AQ92" s="200">
        <v>0</v>
      </c>
      <c r="AS92" s="160">
        <v>0</v>
      </c>
      <c r="AT92" s="200">
        <v>0</v>
      </c>
      <c r="AU92" s="200">
        <v>0</v>
      </c>
    </row>
    <row r="93" spans="2:47" x14ac:dyDescent="0.25">
      <c r="B93" s="139">
        <v>1290</v>
      </c>
      <c r="C93" s="193"/>
      <c r="D93" s="199" t="s">
        <v>38</v>
      </c>
      <c r="E93" s="160">
        <f t="shared" si="140"/>
        <v>0</v>
      </c>
      <c r="F93" s="200">
        <f t="shared" si="140"/>
        <v>0</v>
      </c>
      <c r="G93" s="200">
        <f t="shared" si="140"/>
        <v>0</v>
      </c>
      <c r="I93" s="160">
        <v>0</v>
      </c>
      <c r="J93" s="200">
        <v>0</v>
      </c>
      <c r="K93" s="158">
        <v>0</v>
      </c>
      <c r="M93" s="160">
        <v>0</v>
      </c>
      <c r="N93" s="200">
        <v>0</v>
      </c>
      <c r="O93" s="200">
        <v>0</v>
      </c>
      <c r="Q93" s="160">
        <v>0</v>
      </c>
      <c r="R93" s="200">
        <v>0</v>
      </c>
      <c r="S93" s="158">
        <v>0</v>
      </c>
      <c r="U93" s="160">
        <v>0</v>
      </c>
      <c r="V93" s="200">
        <v>0</v>
      </c>
      <c r="W93" s="200">
        <v>0</v>
      </c>
      <c r="Y93" s="160">
        <v>0</v>
      </c>
      <c r="Z93" s="200">
        <v>0</v>
      </c>
      <c r="AA93" s="200">
        <v>0</v>
      </c>
      <c r="AC93" s="160">
        <v>0</v>
      </c>
      <c r="AD93" s="200">
        <v>0</v>
      </c>
      <c r="AE93" s="200">
        <v>0</v>
      </c>
      <c r="AG93" s="160">
        <v>0</v>
      </c>
      <c r="AH93" s="200">
        <v>0</v>
      </c>
      <c r="AI93" s="200">
        <v>0</v>
      </c>
      <c r="AK93" s="160">
        <v>0</v>
      </c>
      <c r="AL93" s="200">
        <v>0</v>
      </c>
      <c r="AM93" s="200">
        <v>0</v>
      </c>
      <c r="AO93" s="160">
        <v>0</v>
      </c>
      <c r="AP93" s="200">
        <v>0</v>
      </c>
      <c r="AQ93" s="200">
        <v>0</v>
      </c>
      <c r="AS93" s="160">
        <v>0</v>
      </c>
      <c r="AT93" s="200">
        <v>0</v>
      </c>
      <c r="AU93" s="200">
        <v>0</v>
      </c>
    </row>
    <row r="94" spans="2:47" x14ac:dyDescent="0.25">
      <c r="B94" s="139"/>
      <c r="C94" s="193"/>
      <c r="D94" s="199"/>
      <c r="E94" s="160"/>
      <c r="F94" s="200"/>
      <c r="G94" s="200"/>
      <c r="I94" s="160"/>
      <c r="J94" s="200"/>
      <c r="K94" s="158"/>
      <c r="M94" s="160"/>
      <c r="N94" s="200"/>
      <c r="O94" s="200"/>
      <c r="Q94" s="160"/>
      <c r="R94" s="200"/>
      <c r="S94" s="158"/>
      <c r="U94" s="160"/>
      <c r="V94" s="200"/>
      <c r="W94" s="200"/>
      <c r="Y94" s="160"/>
      <c r="Z94" s="200"/>
      <c r="AA94" s="200"/>
      <c r="AC94" s="160"/>
      <c r="AD94" s="200"/>
      <c r="AE94" s="200"/>
      <c r="AG94" s="160"/>
      <c r="AH94" s="200"/>
      <c r="AI94" s="200"/>
      <c r="AK94" s="160"/>
      <c r="AL94" s="200"/>
      <c r="AM94" s="200"/>
      <c r="AO94" s="160"/>
      <c r="AP94" s="200"/>
      <c r="AQ94" s="200"/>
      <c r="AS94" s="160"/>
      <c r="AT94" s="200"/>
      <c r="AU94" s="200"/>
    </row>
    <row r="95" spans="2:47" x14ac:dyDescent="0.25">
      <c r="B95" s="139">
        <v>1200</v>
      </c>
      <c r="C95" s="193"/>
      <c r="D95" s="201" t="s">
        <v>40</v>
      </c>
      <c r="E95" s="177">
        <f>SUM(E85:E93)</f>
        <v>0</v>
      </c>
      <c r="F95" s="203">
        <f>SUM(F85:F93)</f>
        <v>0</v>
      </c>
      <c r="G95" s="203">
        <f>SUM(G85:G93)</f>
        <v>0</v>
      </c>
      <c r="I95" s="177">
        <f t="shared" ref="I95:K95" si="141">SUM(I85:I93)</f>
        <v>0</v>
      </c>
      <c r="J95" s="203">
        <f t="shared" si="141"/>
        <v>0</v>
      </c>
      <c r="K95" s="176">
        <f t="shared" si="141"/>
        <v>0</v>
      </c>
      <c r="M95" s="177">
        <f t="shared" ref="M95:O95" si="142">SUM(M85:M93)</f>
        <v>0</v>
      </c>
      <c r="N95" s="203">
        <f t="shared" si="142"/>
        <v>0</v>
      </c>
      <c r="O95" s="203">
        <f t="shared" si="142"/>
        <v>0</v>
      </c>
      <c r="Q95" s="177">
        <f t="shared" ref="Q95:S95" si="143">SUM(Q85:Q93)</f>
        <v>0</v>
      </c>
      <c r="R95" s="203">
        <f t="shared" si="143"/>
        <v>0</v>
      </c>
      <c r="S95" s="176">
        <f t="shared" si="143"/>
        <v>0</v>
      </c>
      <c r="U95" s="177">
        <f t="shared" ref="U95:W95" si="144">SUM(U85:U93)</f>
        <v>0</v>
      </c>
      <c r="V95" s="203">
        <f t="shared" si="144"/>
        <v>0</v>
      </c>
      <c r="W95" s="203">
        <f t="shared" si="144"/>
        <v>0</v>
      </c>
      <c r="Y95" s="177">
        <f t="shared" ref="Y95:AA95" si="145">SUM(Y85:Y93)</f>
        <v>0</v>
      </c>
      <c r="Z95" s="203">
        <f t="shared" si="145"/>
        <v>0</v>
      </c>
      <c r="AA95" s="203">
        <f t="shared" si="145"/>
        <v>0</v>
      </c>
      <c r="AC95" s="177">
        <f t="shared" ref="AC95:AE95" si="146">SUM(AC85:AC93)</f>
        <v>0</v>
      </c>
      <c r="AD95" s="203">
        <f t="shared" si="146"/>
        <v>0</v>
      </c>
      <c r="AE95" s="203">
        <f t="shared" si="146"/>
        <v>0</v>
      </c>
      <c r="AG95" s="177">
        <f t="shared" ref="AG95:AI95" si="147">SUM(AG85:AG93)</f>
        <v>0</v>
      </c>
      <c r="AH95" s="203">
        <f t="shared" si="147"/>
        <v>0</v>
      </c>
      <c r="AI95" s="203">
        <f t="shared" si="147"/>
        <v>0</v>
      </c>
      <c r="AK95" s="177">
        <f t="shared" ref="AK95:AM95" si="148">SUM(AK85:AK93)</f>
        <v>0</v>
      </c>
      <c r="AL95" s="203">
        <f t="shared" si="148"/>
        <v>0</v>
      </c>
      <c r="AM95" s="203">
        <f t="shared" si="148"/>
        <v>0</v>
      </c>
      <c r="AO95" s="177">
        <f t="shared" ref="AO95:AQ95" si="149">SUM(AO85:AO93)</f>
        <v>0</v>
      </c>
      <c r="AP95" s="203">
        <f t="shared" si="149"/>
        <v>0</v>
      </c>
      <c r="AQ95" s="203">
        <f t="shared" si="149"/>
        <v>0</v>
      </c>
      <c r="AS95" s="177">
        <f t="shared" ref="AS95:AU95" si="150">SUM(AS85:AS93)</f>
        <v>0</v>
      </c>
      <c r="AT95" s="203">
        <f t="shared" si="150"/>
        <v>0</v>
      </c>
      <c r="AU95" s="203">
        <f t="shared" si="150"/>
        <v>0</v>
      </c>
    </row>
    <row r="96" spans="2:47" x14ac:dyDescent="0.25">
      <c r="B96" s="139"/>
      <c r="C96" s="193"/>
      <c r="D96" s="194"/>
      <c r="E96" s="152"/>
      <c r="F96" s="204"/>
      <c r="G96" s="204"/>
      <c r="I96" s="152"/>
      <c r="J96" s="204"/>
      <c r="K96" s="149"/>
      <c r="M96" s="152"/>
      <c r="N96" s="204"/>
      <c r="O96" s="204"/>
      <c r="Q96" s="152"/>
      <c r="R96" s="204"/>
      <c r="S96" s="149"/>
      <c r="U96" s="152"/>
      <c r="V96" s="204"/>
      <c r="W96" s="204"/>
      <c r="Y96" s="152"/>
      <c r="Z96" s="204"/>
      <c r="AA96" s="204"/>
      <c r="AC96" s="152"/>
      <c r="AD96" s="204"/>
      <c r="AE96" s="204"/>
      <c r="AG96" s="152"/>
      <c r="AH96" s="204"/>
      <c r="AI96" s="204"/>
      <c r="AK96" s="152"/>
      <c r="AL96" s="204"/>
      <c r="AM96" s="204"/>
      <c r="AO96" s="152"/>
      <c r="AP96" s="204"/>
      <c r="AQ96" s="204"/>
      <c r="AS96" s="152"/>
      <c r="AT96" s="204"/>
      <c r="AU96" s="204"/>
    </row>
    <row r="97" spans="2:47" x14ac:dyDescent="0.25">
      <c r="B97" s="139">
        <v>1000</v>
      </c>
      <c r="C97" s="193"/>
      <c r="D97" s="194" t="s">
        <v>42</v>
      </c>
      <c r="E97" s="152">
        <f>+E95+E82</f>
        <v>0</v>
      </c>
      <c r="F97" s="204">
        <f>+F95+F82</f>
        <v>0</v>
      </c>
      <c r="G97" s="204">
        <f>+G95+G82</f>
        <v>0</v>
      </c>
      <c r="I97" s="152">
        <f t="shared" ref="I97:K97" si="151">+I95+I82</f>
        <v>0</v>
      </c>
      <c r="J97" s="204">
        <f t="shared" si="151"/>
        <v>0</v>
      </c>
      <c r="K97" s="149">
        <f t="shared" si="151"/>
        <v>0</v>
      </c>
      <c r="M97" s="152">
        <f t="shared" ref="M97:O97" si="152">+M95+M82</f>
        <v>0</v>
      </c>
      <c r="N97" s="204">
        <f t="shared" si="152"/>
        <v>0</v>
      </c>
      <c r="O97" s="204">
        <f t="shared" si="152"/>
        <v>0</v>
      </c>
      <c r="Q97" s="152">
        <f t="shared" ref="Q97:S97" si="153">+Q95+Q82</f>
        <v>0</v>
      </c>
      <c r="R97" s="204">
        <f t="shared" si="153"/>
        <v>0</v>
      </c>
      <c r="S97" s="149">
        <f t="shared" si="153"/>
        <v>0</v>
      </c>
      <c r="U97" s="152">
        <f t="shared" ref="U97:W97" si="154">+U95+U82</f>
        <v>0</v>
      </c>
      <c r="V97" s="204">
        <f t="shared" si="154"/>
        <v>0</v>
      </c>
      <c r="W97" s="204">
        <f t="shared" si="154"/>
        <v>0</v>
      </c>
      <c r="Y97" s="152">
        <f t="shared" ref="Y97:AA97" si="155">+Y95+Y82</f>
        <v>0</v>
      </c>
      <c r="Z97" s="204">
        <f t="shared" si="155"/>
        <v>0</v>
      </c>
      <c r="AA97" s="204">
        <f t="shared" si="155"/>
        <v>0</v>
      </c>
      <c r="AC97" s="152">
        <f t="shared" ref="AC97:AE97" si="156">+AC95+AC82</f>
        <v>0</v>
      </c>
      <c r="AD97" s="204">
        <f t="shared" si="156"/>
        <v>0</v>
      </c>
      <c r="AE97" s="204">
        <f t="shared" si="156"/>
        <v>0</v>
      </c>
      <c r="AG97" s="152">
        <f t="shared" ref="AG97:AI97" si="157">+AG95+AG82</f>
        <v>0</v>
      </c>
      <c r="AH97" s="204">
        <f t="shared" si="157"/>
        <v>0</v>
      </c>
      <c r="AI97" s="204">
        <f t="shared" si="157"/>
        <v>0</v>
      </c>
      <c r="AK97" s="152">
        <f t="shared" ref="AK97:AM97" si="158">+AK95+AK82</f>
        <v>0</v>
      </c>
      <c r="AL97" s="204">
        <f t="shared" si="158"/>
        <v>0</v>
      </c>
      <c r="AM97" s="204">
        <f t="shared" si="158"/>
        <v>0</v>
      </c>
      <c r="AO97" s="152">
        <f t="shared" ref="AO97:AQ97" si="159">+AO95+AO82</f>
        <v>0</v>
      </c>
      <c r="AP97" s="204">
        <f t="shared" si="159"/>
        <v>0</v>
      </c>
      <c r="AQ97" s="204">
        <f t="shared" si="159"/>
        <v>0</v>
      </c>
      <c r="AS97" s="152">
        <f t="shared" ref="AS97:AU97" si="160">+AS95+AS82</f>
        <v>0</v>
      </c>
      <c r="AT97" s="204">
        <f t="shared" si="160"/>
        <v>0</v>
      </c>
      <c r="AU97" s="204">
        <f t="shared" si="160"/>
        <v>0</v>
      </c>
    </row>
    <row r="98" spans="2:47" x14ac:dyDescent="0.25">
      <c r="B98" s="182"/>
      <c r="C98" s="205"/>
      <c r="D98" s="206"/>
      <c r="E98" s="207"/>
      <c r="F98" s="209"/>
      <c r="G98" s="209"/>
      <c r="I98" s="207"/>
      <c r="J98" s="192"/>
      <c r="K98" s="208"/>
      <c r="M98" s="207"/>
      <c r="N98" s="192"/>
      <c r="O98" s="209"/>
      <c r="Q98" s="207"/>
      <c r="R98" s="192"/>
      <c r="S98" s="208"/>
      <c r="U98" s="207"/>
      <c r="V98" s="209"/>
      <c r="W98" s="209"/>
      <c r="Y98" s="207"/>
      <c r="Z98" s="209"/>
      <c r="AA98" s="209"/>
      <c r="AC98" s="207"/>
      <c r="AD98" s="209"/>
      <c r="AE98" s="209"/>
      <c r="AG98" s="207"/>
      <c r="AH98" s="209"/>
      <c r="AI98" s="209"/>
      <c r="AK98" s="207"/>
      <c r="AL98" s="209"/>
      <c r="AM98" s="209"/>
      <c r="AO98" s="207"/>
      <c r="AP98" s="209"/>
      <c r="AQ98" s="209"/>
      <c r="AS98" s="207"/>
      <c r="AT98" s="209"/>
      <c r="AU98" s="209"/>
    </row>
    <row r="99" spans="2:47" x14ac:dyDescent="0.25">
      <c r="B99" s="133"/>
      <c r="C99" s="145" t="s">
        <v>2</v>
      </c>
      <c r="D99" s="198"/>
      <c r="E99" s="190"/>
      <c r="F99" s="188"/>
      <c r="G99" s="191"/>
      <c r="I99" s="190"/>
      <c r="J99" s="356"/>
      <c r="K99" s="191"/>
      <c r="M99" s="190"/>
      <c r="N99" s="356"/>
      <c r="O99" s="191"/>
      <c r="Q99" s="190"/>
      <c r="R99" s="356"/>
      <c r="S99" s="191"/>
      <c r="U99" s="190"/>
      <c r="V99" s="356"/>
      <c r="W99" s="191"/>
      <c r="Y99" s="190"/>
      <c r="Z99" s="356"/>
      <c r="AA99" s="191"/>
      <c r="AC99" s="190"/>
      <c r="AD99" s="356"/>
      <c r="AE99" s="191"/>
      <c r="AG99" s="190"/>
      <c r="AH99" s="356"/>
      <c r="AI99" s="191"/>
      <c r="AK99" s="190"/>
      <c r="AL99" s="356"/>
      <c r="AM99" s="191"/>
      <c r="AO99" s="190"/>
      <c r="AP99" s="356"/>
      <c r="AQ99" s="191"/>
      <c r="AS99" s="190"/>
      <c r="AT99" s="356"/>
      <c r="AU99" s="191"/>
    </row>
    <row r="100" spans="2:47" x14ac:dyDescent="0.25">
      <c r="B100" s="139"/>
      <c r="C100" s="193"/>
      <c r="D100" s="194"/>
      <c r="E100" s="210"/>
      <c r="F100" s="367"/>
      <c r="G100" s="211"/>
      <c r="I100" s="210"/>
      <c r="J100" s="367"/>
      <c r="K100" s="211"/>
      <c r="M100" s="210"/>
      <c r="N100" s="367"/>
      <c r="O100" s="211"/>
      <c r="Q100" s="210"/>
      <c r="R100" s="367"/>
      <c r="S100" s="211"/>
      <c r="U100" s="210"/>
      <c r="V100" s="367"/>
      <c r="W100" s="211"/>
      <c r="Y100" s="210"/>
      <c r="Z100" s="367"/>
      <c r="AA100" s="211"/>
      <c r="AC100" s="210"/>
      <c r="AD100" s="367"/>
      <c r="AE100" s="211"/>
      <c r="AG100" s="210"/>
      <c r="AH100" s="367"/>
      <c r="AI100" s="211"/>
      <c r="AK100" s="210"/>
      <c r="AL100" s="367"/>
      <c r="AM100" s="211"/>
      <c r="AO100" s="210"/>
      <c r="AP100" s="367"/>
      <c r="AQ100" s="211"/>
      <c r="AS100" s="210"/>
      <c r="AT100" s="367"/>
      <c r="AU100" s="211"/>
    </row>
    <row r="101" spans="2:47" x14ac:dyDescent="0.25">
      <c r="B101" s="139"/>
      <c r="C101" s="145" t="s">
        <v>4</v>
      </c>
      <c r="D101" s="198"/>
      <c r="E101" s="152"/>
      <c r="F101" s="204"/>
      <c r="G101" s="149"/>
      <c r="I101" s="152"/>
      <c r="J101" s="204"/>
      <c r="K101" s="149"/>
      <c r="M101" s="152"/>
      <c r="N101" s="204"/>
      <c r="O101" s="149"/>
      <c r="Q101" s="152"/>
      <c r="R101" s="204"/>
      <c r="S101" s="149"/>
      <c r="U101" s="152"/>
      <c r="V101" s="204"/>
      <c r="W101" s="149"/>
      <c r="Y101" s="152"/>
      <c r="Z101" s="204"/>
      <c r="AA101" s="149"/>
      <c r="AC101" s="152"/>
      <c r="AD101" s="204"/>
      <c r="AE101" s="149"/>
      <c r="AG101" s="152"/>
      <c r="AH101" s="204"/>
      <c r="AI101" s="149"/>
      <c r="AK101" s="152"/>
      <c r="AL101" s="204"/>
      <c r="AM101" s="149"/>
      <c r="AO101" s="152"/>
      <c r="AP101" s="204"/>
      <c r="AQ101" s="149"/>
      <c r="AS101" s="152"/>
      <c r="AT101" s="204"/>
      <c r="AU101" s="149"/>
    </row>
    <row r="102" spans="2:47" x14ac:dyDescent="0.25">
      <c r="B102" s="139">
        <v>2110</v>
      </c>
      <c r="C102" s="193"/>
      <c r="D102" s="199" t="s">
        <v>6</v>
      </c>
      <c r="E102" s="160">
        <f t="shared" ref="E102:G109" si="161">+I102+M102+Q102+U102+Y102+AC102+AG102+AK102+AO102+AS102</f>
        <v>0</v>
      </c>
      <c r="F102" s="200">
        <f t="shared" si="161"/>
        <v>0</v>
      </c>
      <c r="G102" s="158">
        <f t="shared" si="161"/>
        <v>0</v>
      </c>
      <c r="I102" s="160">
        <v>0</v>
      </c>
      <c r="J102" s="200">
        <v>0</v>
      </c>
      <c r="K102" s="158">
        <v>0</v>
      </c>
      <c r="M102" s="160">
        <v>0</v>
      </c>
      <c r="N102" s="200">
        <v>0</v>
      </c>
      <c r="O102" s="158">
        <v>0</v>
      </c>
      <c r="Q102" s="160">
        <v>0</v>
      </c>
      <c r="R102" s="200">
        <v>0</v>
      </c>
      <c r="S102" s="158">
        <v>0</v>
      </c>
      <c r="U102" s="160">
        <v>0</v>
      </c>
      <c r="V102" s="200">
        <v>0</v>
      </c>
      <c r="W102" s="158">
        <v>0</v>
      </c>
      <c r="Y102" s="160">
        <v>0</v>
      </c>
      <c r="Z102" s="200">
        <v>0</v>
      </c>
      <c r="AA102" s="158">
        <v>0</v>
      </c>
      <c r="AC102" s="160">
        <v>0</v>
      </c>
      <c r="AD102" s="200">
        <v>0</v>
      </c>
      <c r="AE102" s="158">
        <v>0</v>
      </c>
      <c r="AG102" s="160">
        <v>0</v>
      </c>
      <c r="AH102" s="200">
        <v>0</v>
      </c>
      <c r="AI102" s="158">
        <v>0</v>
      </c>
      <c r="AK102" s="160">
        <v>0</v>
      </c>
      <c r="AL102" s="200">
        <v>0</v>
      </c>
      <c r="AM102" s="158">
        <v>0</v>
      </c>
      <c r="AO102" s="160">
        <v>0</v>
      </c>
      <c r="AP102" s="200">
        <v>0</v>
      </c>
      <c r="AQ102" s="158">
        <v>0</v>
      </c>
      <c r="AS102" s="160">
        <v>0</v>
      </c>
      <c r="AT102" s="200">
        <v>0</v>
      </c>
      <c r="AU102" s="158">
        <v>0</v>
      </c>
    </row>
    <row r="103" spans="2:47" x14ac:dyDescent="0.25">
      <c r="B103" s="139">
        <v>2120</v>
      </c>
      <c r="C103" s="193"/>
      <c r="D103" s="199" t="s">
        <v>8</v>
      </c>
      <c r="E103" s="160">
        <f t="shared" si="161"/>
        <v>0</v>
      </c>
      <c r="F103" s="200">
        <f t="shared" si="161"/>
        <v>0</v>
      </c>
      <c r="G103" s="158">
        <f t="shared" si="161"/>
        <v>0</v>
      </c>
      <c r="I103" s="160">
        <v>0</v>
      </c>
      <c r="J103" s="200">
        <v>0</v>
      </c>
      <c r="K103" s="158">
        <v>0</v>
      </c>
      <c r="M103" s="160">
        <v>0</v>
      </c>
      <c r="N103" s="200">
        <v>0</v>
      </c>
      <c r="O103" s="158">
        <v>0</v>
      </c>
      <c r="Q103" s="160">
        <v>0</v>
      </c>
      <c r="R103" s="200">
        <v>0</v>
      </c>
      <c r="S103" s="158">
        <v>0</v>
      </c>
      <c r="U103" s="160">
        <v>0</v>
      </c>
      <c r="V103" s="200">
        <v>0</v>
      </c>
      <c r="W103" s="158">
        <v>0</v>
      </c>
      <c r="Y103" s="160">
        <v>0</v>
      </c>
      <c r="Z103" s="200">
        <v>0</v>
      </c>
      <c r="AA103" s="158">
        <v>0</v>
      </c>
      <c r="AC103" s="160">
        <v>0</v>
      </c>
      <c r="AD103" s="200">
        <v>0</v>
      </c>
      <c r="AE103" s="158">
        <v>0</v>
      </c>
      <c r="AG103" s="160">
        <v>0</v>
      </c>
      <c r="AH103" s="200">
        <v>0</v>
      </c>
      <c r="AI103" s="158">
        <v>0</v>
      </c>
      <c r="AK103" s="160">
        <v>0</v>
      </c>
      <c r="AL103" s="200">
        <v>0</v>
      </c>
      <c r="AM103" s="158">
        <v>0</v>
      </c>
      <c r="AO103" s="160">
        <v>0</v>
      </c>
      <c r="AP103" s="200">
        <v>0</v>
      </c>
      <c r="AQ103" s="158">
        <v>0</v>
      </c>
      <c r="AS103" s="160">
        <v>0</v>
      </c>
      <c r="AT103" s="200">
        <v>0</v>
      </c>
      <c r="AU103" s="158">
        <v>0</v>
      </c>
    </row>
    <row r="104" spans="2:47" x14ac:dyDescent="0.25">
      <c r="B104" s="139">
        <v>2130</v>
      </c>
      <c r="C104" s="193"/>
      <c r="D104" s="199" t="s">
        <v>10</v>
      </c>
      <c r="E104" s="160">
        <f t="shared" si="161"/>
        <v>0</v>
      </c>
      <c r="F104" s="200">
        <f t="shared" si="161"/>
        <v>0</v>
      </c>
      <c r="G104" s="158">
        <f t="shared" si="161"/>
        <v>0</v>
      </c>
      <c r="I104" s="160">
        <v>0</v>
      </c>
      <c r="J104" s="200">
        <v>0</v>
      </c>
      <c r="K104" s="158">
        <v>0</v>
      </c>
      <c r="M104" s="160">
        <v>0</v>
      </c>
      <c r="N104" s="200">
        <v>0</v>
      </c>
      <c r="O104" s="158">
        <v>0</v>
      </c>
      <c r="Q104" s="160">
        <v>0</v>
      </c>
      <c r="R104" s="200">
        <v>0</v>
      </c>
      <c r="S104" s="158">
        <v>0</v>
      </c>
      <c r="U104" s="160">
        <v>0</v>
      </c>
      <c r="V104" s="200">
        <v>0</v>
      </c>
      <c r="W104" s="158">
        <v>0</v>
      </c>
      <c r="Y104" s="160">
        <v>0</v>
      </c>
      <c r="Z104" s="200">
        <v>0</v>
      </c>
      <c r="AA104" s="158">
        <v>0</v>
      </c>
      <c r="AC104" s="160">
        <v>0</v>
      </c>
      <c r="AD104" s="200">
        <v>0</v>
      </c>
      <c r="AE104" s="158">
        <v>0</v>
      </c>
      <c r="AG104" s="160">
        <v>0</v>
      </c>
      <c r="AH104" s="200">
        <v>0</v>
      </c>
      <c r="AI104" s="158">
        <v>0</v>
      </c>
      <c r="AK104" s="160">
        <v>0</v>
      </c>
      <c r="AL104" s="200">
        <v>0</v>
      </c>
      <c r="AM104" s="158">
        <v>0</v>
      </c>
      <c r="AO104" s="160">
        <v>0</v>
      </c>
      <c r="AP104" s="200">
        <v>0</v>
      </c>
      <c r="AQ104" s="158">
        <v>0</v>
      </c>
      <c r="AS104" s="160">
        <v>0</v>
      </c>
      <c r="AT104" s="200">
        <v>0</v>
      </c>
      <c r="AU104" s="158">
        <v>0</v>
      </c>
    </row>
    <row r="105" spans="2:47" x14ac:dyDescent="0.25">
      <c r="B105" s="139">
        <v>2140</v>
      </c>
      <c r="C105" s="193"/>
      <c r="D105" s="199" t="s">
        <v>12</v>
      </c>
      <c r="E105" s="160">
        <f t="shared" si="161"/>
        <v>0</v>
      </c>
      <c r="F105" s="200">
        <f t="shared" si="161"/>
        <v>0</v>
      </c>
      <c r="G105" s="158">
        <f t="shared" si="161"/>
        <v>0</v>
      </c>
      <c r="I105" s="160">
        <v>0</v>
      </c>
      <c r="J105" s="200">
        <v>0</v>
      </c>
      <c r="K105" s="158">
        <v>0</v>
      </c>
      <c r="M105" s="160">
        <v>0</v>
      </c>
      <c r="N105" s="200">
        <v>0</v>
      </c>
      <c r="O105" s="158">
        <v>0</v>
      </c>
      <c r="Q105" s="160">
        <v>0</v>
      </c>
      <c r="R105" s="200">
        <v>0</v>
      </c>
      <c r="S105" s="158">
        <v>0</v>
      </c>
      <c r="U105" s="160">
        <v>0</v>
      </c>
      <c r="V105" s="200">
        <v>0</v>
      </c>
      <c r="W105" s="158">
        <v>0</v>
      </c>
      <c r="Y105" s="160">
        <v>0</v>
      </c>
      <c r="Z105" s="200">
        <v>0</v>
      </c>
      <c r="AA105" s="158">
        <v>0</v>
      </c>
      <c r="AC105" s="160">
        <v>0</v>
      </c>
      <c r="AD105" s="200">
        <v>0</v>
      </c>
      <c r="AE105" s="158">
        <v>0</v>
      </c>
      <c r="AG105" s="160">
        <v>0</v>
      </c>
      <c r="AH105" s="200">
        <v>0</v>
      </c>
      <c r="AI105" s="158">
        <v>0</v>
      </c>
      <c r="AK105" s="160">
        <v>0</v>
      </c>
      <c r="AL105" s="200">
        <v>0</v>
      </c>
      <c r="AM105" s="158">
        <v>0</v>
      </c>
      <c r="AO105" s="160">
        <v>0</v>
      </c>
      <c r="AP105" s="200">
        <v>0</v>
      </c>
      <c r="AQ105" s="158">
        <v>0</v>
      </c>
      <c r="AS105" s="160">
        <v>0</v>
      </c>
      <c r="AT105" s="200">
        <v>0</v>
      </c>
      <c r="AU105" s="158">
        <v>0</v>
      </c>
    </row>
    <row r="106" spans="2:47" x14ac:dyDescent="0.25">
      <c r="B106" s="139">
        <v>2150</v>
      </c>
      <c r="C106" s="193"/>
      <c r="D106" s="199" t="s">
        <v>14</v>
      </c>
      <c r="E106" s="160">
        <f t="shared" si="161"/>
        <v>0</v>
      </c>
      <c r="F106" s="200">
        <f t="shared" si="161"/>
        <v>0</v>
      </c>
      <c r="G106" s="158">
        <f t="shared" si="161"/>
        <v>0</v>
      </c>
      <c r="I106" s="160">
        <v>0</v>
      </c>
      <c r="J106" s="200">
        <v>0</v>
      </c>
      <c r="K106" s="158">
        <v>0</v>
      </c>
      <c r="M106" s="160">
        <v>0</v>
      </c>
      <c r="N106" s="200">
        <v>0</v>
      </c>
      <c r="O106" s="158">
        <v>0</v>
      </c>
      <c r="Q106" s="160">
        <v>0</v>
      </c>
      <c r="R106" s="200">
        <v>0</v>
      </c>
      <c r="S106" s="158">
        <v>0</v>
      </c>
      <c r="U106" s="160">
        <v>0</v>
      </c>
      <c r="V106" s="200">
        <v>0</v>
      </c>
      <c r="W106" s="158">
        <v>0</v>
      </c>
      <c r="Y106" s="160">
        <v>0</v>
      </c>
      <c r="Z106" s="200">
        <v>0</v>
      </c>
      <c r="AA106" s="158">
        <v>0</v>
      </c>
      <c r="AC106" s="160">
        <v>0</v>
      </c>
      <c r="AD106" s="200">
        <v>0</v>
      </c>
      <c r="AE106" s="158">
        <v>0</v>
      </c>
      <c r="AG106" s="160">
        <v>0</v>
      </c>
      <c r="AH106" s="200">
        <v>0</v>
      </c>
      <c r="AI106" s="158">
        <v>0</v>
      </c>
      <c r="AK106" s="160">
        <v>0</v>
      </c>
      <c r="AL106" s="200">
        <v>0</v>
      </c>
      <c r="AM106" s="158">
        <v>0</v>
      </c>
      <c r="AO106" s="160">
        <v>0</v>
      </c>
      <c r="AP106" s="200">
        <v>0</v>
      </c>
      <c r="AQ106" s="158">
        <v>0</v>
      </c>
      <c r="AS106" s="160">
        <v>0</v>
      </c>
      <c r="AT106" s="200">
        <v>0</v>
      </c>
      <c r="AU106" s="158">
        <v>0</v>
      </c>
    </row>
    <row r="107" spans="2:47" x14ac:dyDescent="0.25">
      <c r="B107" s="139">
        <v>2160</v>
      </c>
      <c r="C107" s="193"/>
      <c r="D107" s="199" t="s">
        <v>16</v>
      </c>
      <c r="E107" s="160">
        <f t="shared" si="161"/>
        <v>0</v>
      </c>
      <c r="F107" s="200">
        <f t="shared" si="161"/>
        <v>0</v>
      </c>
      <c r="G107" s="158">
        <f t="shared" si="161"/>
        <v>0</v>
      </c>
      <c r="I107" s="160">
        <v>0</v>
      </c>
      <c r="J107" s="200">
        <v>0</v>
      </c>
      <c r="K107" s="158">
        <v>0</v>
      </c>
      <c r="M107" s="160">
        <v>0</v>
      </c>
      <c r="N107" s="200">
        <v>0</v>
      </c>
      <c r="O107" s="158">
        <v>0</v>
      </c>
      <c r="Q107" s="160">
        <v>0</v>
      </c>
      <c r="R107" s="200">
        <v>0</v>
      </c>
      <c r="S107" s="158">
        <v>0</v>
      </c>
      <c r="U107" s="160">
        <v>0</v>
      </c>
      <c r="V107" s="200">
        <v>0</v>
      </c>
      <c r="W107" s="158">
        <v>0</v>
      </c>
      <c r="Y107" s="160">
        <v>0</v>
      </c>
      <c r="Z107" s="200">
        <v>0</v>
      </c>
      <c r="AA107" s="158">
        <v>0</v>
      </c>
      <c r="AC107" s="160">
        <v>0</v>
      </c>
      <c r="AD107" s="200">
        <v>0</v>
      </c>
      <c r="AE107" s="158">
        <v>0</v>
      </c>
      <c r="AG107" s="160">
        <v>0</v>
      </c>
      <c r="AH107" s="200">
        <v>0</v>
      </c>
      <c r="AI107" s="158">
        <v>0</v>
      </c>
      <c r="AK107" s="160">
        <v>0</v>
      </c>
      <c r="AL107" s="200">
        <v>0</v>
      </c>
      <c r="AM107" s="158">
        <v>0</v>
      </c>
      <c r="AO107" s="160">
        <v>0</v>
      </c>
      <c r="AP107" s="200">
        <v>0</v>
      </c>
      <c r="AQ107" s="158">
        <v>0</v>
      </c>
      <c r="AS107" s="160">
        <v>0</v>
      </c>
      <c r="AT107" s="200">
        <v>0</v>
      </c>
      <c r="AU107" s="158">
        <v>0</v>
      </c>
    </row>
    <row r="108" spans="2:47" x14ac:dyDescent="0.25">
      <c r="B108" s="139">
        <v>2170</v>
      </c>
      <c r="C108" s="193"/>
      <c r="D108" s="199" t="s">
        <v>18</v>
      </c>
      <c r="E108" s="160">
        <f t="shared" si="161"/>
        <v>0</v>
      </c>
      <c r="F108" s="200">
        <f t="shared" si="161"/>
        <v>0</v>
      </c>
      <c r="G108" s="158">
        <f t="shared" si="161"/>
        <v>0</v>
      </c>
      <c r="I108" s="160">
        <v>0</v>
      </c>
      <c r="J108" s="200">
        <v>0</v>
      </c>
      <c r="K108" s="158">
        <v>0</v>
      </c>
      <c r="M108" s="160">
        <v>0</v>
      </c>
      <c r="N108" s="200">
        <v>0</v>
      </c>
      <c r="O108" s="158">
        <v>0</v>
      </c>
      <c r="Q108" s="160">
        <v>0</v>
      </c>
      <c r="R108" s="200">
        <v>0</v>
      </c>
      <c r="S108" s="158">
        <v>0</v>
      </c>
      <c r="U108" s="160">
        <v>0</v>
      </c>
      <c r="V108" s="200">
        <v>0</v>
      </c>
      <c r="W108" s="158">
        <v>0</v>
      </c>
      <c r="Y108" s="160">
        <v>0</v>
      </c>
      <c r="Z108" s="200">
        <v>0</v>
      </c>
      <c r="AA108" s="158">
        <v>0</v>
      </c>
      <c r="AC108" s="160">
        <v>0</v>
      </c>
      <c r="AD108" s="200">
        <v>0</v>
      </c>
      <c r="AE108" s="158">
        <v>0</v>
      </c>
      <c r="AG108" s="160">
        <v>0</v>
      </c>
      <c r="AH108" s="200">
        <v>0</v>
      </c>
      <c r="AI108" s="158">
        <v>0</v>
      </c>
      <c r="AK108" s="160">
        <v>0</v>
      </c>
      <c r="AL108" s="200">
        <v>0</v>
      </c>
      <c r="AM108" s="158">
        <v>0</v>
      </c>
      <c r="AO108" s="160">
        <v>0</v>
      </c>
      <c r="AP108" s="200">
        <v>0</v>
      </c>
      <c r="AQ108" s="158">
        <v>0</v>
      </c>
      <c r="AS108" s="160">
        <v>0</v>
      </c>
      <c r="AT108" s="200">
        <v>0</v>
      </c>
      <c r="AU108" s="158">
        <v>0</v>
      </c>
    </row>
    <row r="109" spans="2:47" x14ac:dyDescent="0.25">
      <c r="B109" s="139">
        <v>2190</v>
      </c>
      <c r="C109" s="193"/>
      <c r="D109" s="199" t="s">
        <v>19</v>
      </c>
      <c r="E109" s="160">
        <f t="shared" si="161"/>
        <v>0</v>
      </c>
      <c r="F109" s="200">
        <f t="shared" si="161"/>
        <v>0</v>
      </c>
      <c r="G109" s="158">
        <f t="shared" si="161"/>
        <v>0</v>
      </c>
      <c r="I109" s="160">
        <v>0</v>
      </c>
      <c r="J109" s="200">
        <v>0</v>
      </c>
      <c r="K109" s="158">
        <v>0</v>
      </c>
      <c r="M109" s="160">
        <v>0</v>
      </c>
      <c r="N109" s="200">
        <v>0</v>
      </c>
      <c r="O109" s="158">
        <v>0</v>
      </c>
      <c r="Q109" s="160">
        <v>0</v>
      </c>
      <c r="R109" s="200">
        <v>0</v>
      </c>
      <c r="S109" s="158">
        <v>0</v>
      </c>
      <c r="U109" s="160">
        <v>0</v>
      </c>
      <c r="V109" s="200">
        <v>0</v>
      </c>
      <c r="W109" s="158">
        <v>0</v>
      </c>
      <c r="Y109" s="160">
        <v>0</v>
      </c>
      <c r="Z109" s="200">
        <v>0</v>
      </c>
      <c r="AA109" s="158">
        <v>0</v>
      </c>
      <c r="AC109" s="160">
        <v>0</v>
      </c>
      <c r="AD109" s="200">
        <v>0</v>
      </c>
      <c r="AE109" s="158">
        <v>0</v>
      </c>
      <c r="AG109" s="160">
        <v>0</v>
      </c>
      <c r="AH109" s="200">
        <v>0</v>
      </c>
      <c r="AI109" s="158">
        <v>0</v>
      </c>
      <c r="AK109" s="160">
        <v>0</v>
      </c>
      <c r="AL109" s="200">
        <v>0</v>
      </c>
      <c r="AM109" s="158">
        <v>0</v>
      </c>
      <c r="AO109" s="160">
        <v>0</v>
      </c>
      <c r="AP109" s="200">
        <v>0</v>
      </c>
      <c r="AQ109" s="158">
        <v>0</v>
      </c>
      <c r="AS109" s="160">
        <v>0</v>
      </c>
      <c r="AT109" s="200">
        <v>0</v>
      </c>
      <c r="AU109" s="158">
        <v>0</v>
      </c>
    </row>
    <row r="110" spans="2:47" x14ac:dyDescent="0.25">
      <c r="B110" s="139"/>
      <c r="C110" s="193"/>
      <c r="D110" s="199"/>
      <c r="E110" s="152"/>
      <c r="F110" s="204"/>
      <c r="G110" s="149"/>
      <c r="I110" s="152"/>
      <c r="J110" s="204"/>
      <c r="K110" s="149"/>
      <c r="M110" s="152"/>
      <c r="N110" s="204"/>
      <c r="O110" s="149"/>
      <c r="Q110" s="152"/>
      <c r="R110" s="204"/>
      <c r="S110" s="149"/>
      <c r="U110" s="152"/>
      <c r="V110" s="204"/>
      <c r="W110" s="149"/>
      <c r="Y110" s="152"/>
      <c r="Z110" s="204"/>
      <c r="AA110" s="149"/>
      <c r="AC110" s="152"/>
      <c r="AD110" s="204"/>
      <c r="AE110" s="149"/>
      <c r="AG110" s="152"/>
      <c r="AH110" s="204"/>
      <c r="AI110" s="149"/>
      <c r="AK110" s="152"/>
      <c r="AL110" s="204"/>
      <c r="AM110" s="149"/>
      <c r="AO110" s="152"/>
      <c r="AP110" s="204"/>
      <c r="AQ110" s="149"/>
      <c r="AS110" s="152"/>
      <c r="AT110" s="204"/>
      <c r="AU110" s="149"/>
    </row>
    <row r="111" spans="2:47" x14ac:dyDescent="0.25">
      <c r="B111" s="139">
        <v>2100</v>
      </c>
      <c r="C111" s="193"/>
      <c r="D111" s="201" t="s">
        <v>21</v>
      </c>
      <c r="E111" s="177">
        <f>SUM(E102:E109)</f>
        <v>0</v>
      </c>
      <c r="F111" s="203">
        <f>SUM(F102:F109)</f>
        <v>0</v>
      </c>
      <c r="G111" s="176">
        <f>SUM(G102:G109)</f>
        <v>0</v>
      </c>
      <c r="I111" s="177">
        <f t="shared" ref="I111:K111" si="162">SUM(I102:I109)</f>
        <v>0</v>
      </c>
      <c r="J111" s="203">
        <f t="shared" si="162"/>
        <v>0</v>
      </c>
      <c r="K111" s="176">
        <f t="shared" si="162"/>
        <v>0</v>
      </c>
      <c r="M111" s="177">
        <f t="shared" ref="M111:O111" si="163">SUM(M102:M109)</f>
        <v>0</v>
      </c>
      <c r="N111" s="203">
        <f t="shared" si="163"/>
        <v>0</v>
      </c>
      <c r="O111" s="176">
        <f t="shared" si="163"/>
        <v>0</v>
      </c>
      <c r="Q111" s="177">
        <f t="shared" ref="Q111:S111" si="164">SUM(Q102:Q109)</f>
        <v>0</v>
      </c>
      <c r="R111" s="203">
        <f t="shared" si="164"/>
        <v>0</v>
      </c>
      <c r="S111" s="176">
        <f t="shared" si="164"/>
        <v>0</v>
      </c>
      <c r="U111" s="177">
        <f t="shared" ref="U111:W111" si="165">SUM(U102:U109)</f>
        <v>0</v>
      </c>
      <c r="V111" s="203">
        <f t="shared" si="165"/>
        <v>0</v>
      </c>
      <c r="W111" s="176">
        <f t="shared" si="165"/>
        <v>0</v>
      </c>
      <c r="Y111" s="177">
        <f t="shared" ref="Y111:AA111" si="166">SUM(Y102:Y109)</f>
        <v>0</v>
      </c>
      <c r="Z111" s="203">
        <f t="shared" si="166"/>
        <v>0</v>
      </c>
      <c r="AA111" s="176">
        <f t="shared" si="166"/>
        <v>0</v>
      </c>
      <c r="AC111" s="177">
        <f t="shared" ref="AC111:AE111" si="167">SUM(AC102:AC109)</f>
        <v>0</v>
      </c>
      <c r="AD111" s="203">
        <f t="shared" si="167"/>
        <v>0</v>
      </c>
      <c r="AE111" s="176">
        <f t="shared" si="167"/>
        <v>0</v>
      </c>
      <c r="AG111" s="177">
        <f t="shared" ref="AG111:AI111" si="168">SUM(AG102:AG109)</f>
        <v>0</v>
      </c>
      <c r="AH111" s="203">
        <f t="shared" si="168"/>
        <v>0</v>
      </c>
      <c r="AI111" s="176">
        <f t="shared" si="168"/>
        <v>0</v>
      </c>
      <c r="AK111" s="177">
        <f t="shared" ref="AK111:AM111" si="169">SUM(AK102:AK109)</f>
        <v>0</v>
      </c>
      <c r="AL111" s="203">
        <f t="shared" si="169"/>
        <v>0</v>
      </c>
      <c r="AM111" s="176">
        <f t="shared" si="169"/>
        <v>0</v>
      </c>
      <c r="AO111" s="177">
        <f t="shared" ref="AO111:AQ111" si="170">SUM(AO102:AO109)</f>
        <v>0</v>
      </c>
      <c r="AP111" s="203">
        <f t="shared" si="170"/>
        <v>0</v>
      </c>
      <c r="AQ111" s="176">
        <f t="shared" si="170"/>
        <v>0</v>
      </c>
      <c r="AS111" s="177">
        <f t="shared" ref="AS111:AU111" si="171">SUM(AS102:AS109)</f>
        <v>0</v>
      </c>
      <c r="AT111" s="203">
        <f t="shared" si="171"/>
        <v>0</v>
      </c>
      <c r="AU111" s="176">
        <f t="shared" si="171"/>
        <v>0</v>
      </c>
    </row>
    <row r="112" spans="2:47" x14ac:dyDescent="0.25">
      <c r="B112" s="139"/>
      <c r="C112" s="193"/>
      <c r="D112" s="194"/>
      <c r="E112" s="152"/>
      <c r="F112" s="204"/>
      <c r="G112" s="149"/>
      <c r="I112" s="152"/>
      <c r="J112" s="204"/>
      <c r="K112" s="149"/>
      <c r="M112" s="152"/>
      <c r="N112" s="204"/>
      <c r="O112" s="149"/>
      <c r="Q112" s="152"/>
      <c r="R112" s="204"/>
      <c r="S112" s="149"/>
      <c r="U112" s="152"/>
      <c r="V112" s="204"/>
      <c r="W112" s="149"/>
      <c r="Y112" s="152"/>
      <c r="Z112" s="204"/>
      <c r="AA112" s="149"/>
      <c r="AC112" s="152"/>
      <c r="AD112" s="204"/>
      <c r="AE112" s="149"/>
      <c r="AG112" s="152"/>
      <c r="AH112" s="204"/>
      <c r="AI112" s="149"/>
      <c r="AK112" s="152"/>
      <c r="AL112" s="204"/>
      <c r="AM112" s="149"/>
      <c r="AO112" s="152"/>
      <c r="AP112" s="204"/>
      <c r="AQ112" s="149"/>
      <c r="AS112" s="152"/>
      <c r="AT112" s="204"/>
      <c r="AU112" s="149"/>
    </row>
    <row r="113" spans="2:47" x14ac:dyDescent="0.25">
      <c r="B113" s="139"/>
      <c r="C113" s="145" t="s">
        <v>24</v>
      </c>
      <c r="D113" s="198"/>
      <c r="E113" s="160"/>
      <c r="F113" s="200"/>
      <c r="G113" s="158"/>
      <c r="I113" s="160"/>
      <c r="J113" s="200"/>
      <c r="K113" s="158"/>
      <c r="M113" s="160"/>
      <c r="N113" s="200"/>
      <c r="O113" s="158"/>
      <c r="Q113" s="160"/>
      <c r="R113" s="200"/>
      <c r="S113" s="158"/>
      <c r="U113" s="160"/>
      <c r="V113" s="200"/>
      <c r="W113" s="158"/>
      <c r="Y113" s="160"/>
      <c r="Z113" s="200"/>
      <c r="AA113" s="158"/>
      <c r="AC113" s="160"/>
      <c r="AD113" s="200"/>
      <c r="AE113" s="158"/>
      <c r="AG113" s="160"/>
      <c r="AH113" s="200"/>
      <c r="AI113" s="158"/>
      <c r="AK113" s="160"/>
      <c r="AL113" s="200"/>
      <c r="AM113" s="158"/>
      <c r="AO113" s="160"/>
      <c r="AP113" s="200"/>
      <c r="AQ113" s="158"/>
      <c r="AS113" s="160"/>
      <c r="AT113" s="200"/>
      <c r="AU113" s="158"/>
    </row>
    <row r="114" spans="2:47" x14ac:dyDescent="0.25">
      <c r="B114" s="139">
        <v>2210</v>
      </c>
      <c r="C114" s="193"/>
      <c r="D114" s="199" t="s">
        <v>26</v>
      </c>
      <c r="E114" s="160">
        <f t="shared" ref="E114:G119" si="172">+I114+M114+Q114+U114+Y114+AC114+AG114+AK114+AO114+AS114</f>
        <v>0</v>
      </c>
      <c r="F114" s="200">
        <f t="shared" si="172"/>
        <v>0</v>
      </c>
      <c r="G114" s="158">
        <f t="shared" si="172"/>
        <v>0</v>
      </c>
      <c r="I114" s="160">
        <v>0</v>
      </c>
      <c r="J114" s="200">
        <v>0</v>
      </c>
      <c r="K114" s="158">
        <v>0</v>
      </c>
      <c r="M114" s="160">
        <v>0</v>
      </c>
      <c r="N114" s="200">
        <v>0</v>
      </c>
      <c r="O114" s="158">
        <v>0</v>
      </c>
      <c r="Q114" s="160">
        <v>0</v>
      </c>
      <c r="R114" s="200">
        <v>0</v>
      </c>
      <c r="S114" s="158">
        <v>0</v>
      </c>
      <c r="U114" s="160">
        <v>0</v>
      </c>
      <c r="V114" s="200">
        <v>0</v>
      </c>
      <c r="W114" s="158">
        <v>0</v>
      </c>
      <c r="Y114" s="160">
        <v>0</v>
      </c>
      <c r="Z114" s="200">
        <v>0</v>
      </c>
      <c r="AA114" s="158">
        <v>0</v>
      </c>
      <c r="AC114" s="160">
        <v>0</v>
      </c>
      <c r="AD114" s="200">
        <v>0</v>
      </c>
      <c r="AE114" s="158">
        <v>0</v>
      </c>
      <c r="AG114" s="160">
        <v>0</v>
      </c>
      <c r="AH114" s="200">
        <v>0</v>
      </c>
      <c r="AI114" s="158">
        <v>0</v>
      </c>
      <c r="AK114" s="160">
        <v>0</v>
      </c>
      <c r="AL114" s="200">
        <v>0</v>
      </c>
      <c r="AM114" s="158">
        <v>0</v>
      </c>
      <c r="AO114" s="160">
        <v>0</v>
      </c>
      <c r="AP114" s="200">
        <v>0</v>
      </c>
      <c r="AQ114" s="158">
        <v>0</v>
      </c>
      <c r="AS114" s="160">
        <v>0</v>
      </c>
      <c r="AT114" s="200">
        <v>0</v>
      </c>
      <c r="AU114" s="158">
        <v>0</v>
      </c>
    </row>
    <row r="115" spans="2:47" x14ac:dyDescent="0.25">
      <c r="B115" s="139">
        <v>2220</v>
      </c>
      <c r="C115" s="193"/>
      <c r="D115" s="199" t="s">
        <v>28</v>
      </c>
      <c r="E115" s="160">
        <f t="shared" si="172"/>
        <v>0</v>
      </c>
      <c r="F115" s="200">
        <f t="shared" si="172"/>
        <v>0</v>
      </c>
      <c r="G115" s="158">
        <f t="shared" si="172"/>
        <v>0</v>
      </c>
      <c r="I115" s="160">
        <v>0</v>
      </c>
      <c r="J115" s="200">
        <v>0</v>
      </c>
      <c r="K115" s="158">
        <v>0</v>
      </c>
      <c r="M115" s="160">
        <v>0</v>
      </c>
      <c r="N115" s="200">
        <v>0</v>
      </c>
      <c r="O115" s="158">
        <v>0</v>
      </c>
      <c r="Q115" s="160">
        <v>0</v>
      </c>
      <c r="R115" s="200">
        <v>0</v>
      </c>
      <c r="S115" s="158">
        <v>0</v>
      </c>
      <c r="U115" s="160">
        <v>0</v>
      </c>
      <c r="V115" s="200">
        <v>0</v>
      </c>
      <c r="W115" s="158">
        <v>0</v>
      </c>
      <c r="Y115" s="160">
        <v>0</v>
      </c>
      <c r="Z115" s="200">
        <v>0</v>
      </c>
      <c r="AA115" s="158">
        <v>0</v>
      </c>
      <c r="AC115" s="160">
        <v>0</v>
      </c>
      <c r="AD115" s="200">
        <v>0</v>
      </c>
      <c r="AE115" s="158">
        <v>0</v>
      </c>
      <c r="AG115" s="160">
        <v>0</v>
      </c>
      <c r="AH115" s="200">
        <v>0</v>
      </c>
      <c r="AI115" s="158">
        <v>0</v>
      </c>
      <c r="AK115" s="160">
        <v>0</v>
      </c>
      <c r="AL115" s="200">
        <v>0</v>
      </c>
      <c r="AM115" s="158">
        <v>0</v>
      </c>
      <c r="AO115" s="160">
        <v>0</v>
      </c>
      <c r="AP115" s="200">
        <v>0</v>
      </c>
      <c r="AQ115" s="158">
        <v>0</v>
      </c>
      <c r="AS115" s="160">
        <v>0</v>
      </c>
      <c r="AT115" s="200">
        <v>0</v>
      </c>
      <c r="AU115" s="158">
        <v>0</v>
      </c>
    </row>
    <row r="116" spans="2:47" x14ac:dyDescent="0.25">
      <c r="B116" s="139">
        <v>2230</v>
      </c>
      <c r="C116" s="193"/>
      <c r="D116" s="199" t="s">
        <v>30</v>
      </c>
      <c r="E116" s="160">
        <f t="shared" si="172"/>
        <v>0</v>
      </c>
      <c r="F116" s="200">
        <f t="shared" si="172"/>
        <v>0</v>
      </c>
      <c r="G116" s="158">
        <f t="shared" si="172"/>
        <v>0</v>
      </c>
      <c r="I116" s="160">
        <v>0</v>
      </c>
      <c r="J116" s="200">
        <v>0</v>
      </c>
      <c r="K116" s="158">
        <v>0</v>
      </c>
      <c r="M116" s="160">
        <v>0</v>
      </c>
      <c r="N116" s="200">
        <v>0</v>
      </c>
      <c r="O116" s="158">
        <v>0</v>
      </c>
      <c r="Q116" s="160">
        <v>0</v>
      </c>
      <c r="R116" s="200">
        <v>0</v>
      </c>
      <c r="S116" s="158">
        <v>0</v>
      </c>
      <c r="U116" s="160">
        <v>0</v>
      </c>
      <c r="V116" s="200">
        <v>0</v>
      </c>
      <c r="W116" s="158">
        <v>0</v>
      </c>
      <c r="Y116" s="160">
        <v>0</v>
      </c>
      <c r="Z116" s="200">
        <v>0</v>
      </c>
      <c r="AA116" s="158">
        <v>0</v>
      </c>
      <c r="AC116" s="160">
        <v>0</v>
      </c>
      <c r="AD116" s="200">
        <v>0</v>
      </c>
      <c r="AE116" s="158">
        <v>0</v>
      </c>
      <c r="AG116" s="160">
        <v>0</v>
      </c>
      <c r="AH116" s="200">
        <v>0</v>
      </c>
      <c r="AI116" s="158">
        <v>0</v>
      </c>
      <c r="AK116" s="160">
        <v>0</v>
      </c>
      <c r="AL116" s="200">
        <v>0</v>
      </c>
      <c r="AM116" s="158">
        <v>0</v>
      </c>
      <c r="AO116" s="160">
        <v>0</v>
      </c>
      <c r="AP116" s="200">
        <v>0</v>
      </c>
      <c r="AQ116" s="158">
        <v>0</v>
      </c>
      <c r="AS116" s="160">
        <v>0</v>
      </c>
      <c r="AT116" s="200">
        <v>0</v>
      </c>
      <c r="AU116" s="158">
        <v>0</v>
      </c>
    </row>
    <row r="117" spans="2:47" x14ac:dyDescent="0.25">
      <c r="B117" s="139">
        <v>2240</v>
      </c>
      <c r="C117" s="193"/>
      <c r="D117" s="199" t="s">
        <v>32</v>
      </c>
      <c r="E117" s="160">
        <f t="shared" si="172"/>
        <v>0</v>
      </c>
      <c r="F117" s="200">
        <f t="shared" si="172"/>
        <v>0</v>
      </c>
      <c r="G117" s="158">
        <f t="shared" si="172"/>
        <v>0</v>
      </c>
      <c r="I117" s="160">
        <v>0</v>
      </c>
      <c r="J117" s="200">
        <v>0</v>
      </c>
      <c r="K117" s="158">
        <v>0</v>
      </c>
      <c r="M117" s="160">
        <v>0</v>
      </c>
      <c r="N117" s="200">
        <v>0</v>
      </c>
      <c r="O117" s="158">
        <v>0</v>
      </c>
      <c r="Q117" s="160">
        <v>0</v>
      </c>
      <c r="R117" s="200">
        <v>0</v>
      </c>
      <c r="S117" s="158">
        <v>0</v>
      </c>
      <c r="U117" s="160">
        <v>0</v>
      </c>
      <c r="V117" s="200">
        <v>0</v>
      </c>
      <c r="W117" s="158">
        <v>0</v>
      </c>
      <c r="Y117" s="160">
        <v>0</v>
      </c>
      <c r="Z117" s="200">
        <v>0</v>
      </c>
      <c r="AA117" s="158">
        <v>0</v>
      </c>
      <c r="AC117" s="160">
        <v>0</v>
      </c>
      <c r="AD117" s="200">
        <v>0</v>
      </c>
      <c r="AE117" s="158">
        <v>0</v>
      </c>
      <c r="AG117" s="160">
        <v>0</v>
      </c>
      <c r="AH117" s="200">
        <v>0</v>
      </c>
      <c r="AI117" s="158">
        <v>0</v>
      </c>
      <c r="AK117" s="160">
        <v>0</v>
      </c>
      <c r="AL117" s="200">
        <v>0</v>
      </c>
      <c r="AM117" s="158">
        <v>0</v>
      </c>
      <c r="AO117" s="160">
        <v>0</v>
      </c>
      <c r="AP117" s="200">
        <v>0</v>
      </c>
      <c r="AQ117" s="158">
        <v>0</v>
      </c>
      <c r="AS117" s="160">
        <v>0</v>
      </c>
      <c r="AT117" s="200">
        <v>0</v>
      </c>
      <c r="AU117" s="158">
        <v>0</v>
      </c>
    </row>
    <row r="118" spans="2:47" x14ac:dyDescent="0.25">
      <c r="B118" s="139">
        <v>2250</v>
      </c>
      <c r="C118" s="193"/>
      <c r="D118" s="199" t="s">
        <v>34</v>
      </c>
      <c r="E118" s="160">
        <f t="shared" si="172"/>
        <v>0</v>
      </c>
      <c r="F118" s="200">
        <f t="shared" si="172"/>
        <v>0</v>
      </c>
      <c r="G118" s="158">
        <f t="shared" si="172"/>
        <v>0</v>
      </c>
      <c r="I118" s="160">
        <v>0</v>
      </c>
      <c r="J118" s="200">
        <v>0</v>
      </c>
      <c r="K118" s="158">
        <v>0</v>
      </c>
      <c r="M118" s="160">
        <v>0</v>
      </c>
      <c r="N118" s="200">
        <v>0</v>
      </c>
      <c r="O118" s="158">
        <v>0</v>
      </c>
      <c r="Q118" s="160">
        <v>0</v>
      </c>
      <c r="R118" s="200">
        <v>0</v>
      </c>
      <c r="S118" s="158">
        <v>0</v>
      </c>
      <c r="U118" s="160">
        <v>0</v>
      </c>
      <c r="V118" s="200">
        <v>0</v>
      </c>
      <c r="W118" s="158">
        <v>0</v>
      </c>
      <c r="Y118" s="160">
        <v>0</v>
      </c>
      <c r="Z118" s="200">
        <v>0</v>
      </c>
      <c r="AA118" s="158">
        <v>0</v>
      </c>
      <c r="AC118" s="160">
        <v>0</v>
      </c>
      <c r="AD118" s="200">
        <v>0</v>
      </c>
      <c r="AE118" s="158">
        <v>0</v>
      </c>
      <c r="AG118" s="160">
        <v>0</v>
      </c>
      <c r="AH118" s="200">
        <v>0</v>
      </c>
      <c r="AI118" s="158">
        <v>0</v>
      </c>
      <c r="AK118" s="160">
        <v>0</v>
      </c>
      <c r="AL118" s="200">
        <v>0</v>
      </c>
      <c r="AM118" s="158">
        <v>0</v>
      </c>
      <c r="AO118" s="160">
        <v>0</v>
      </c>
      <c r="AP118" s="200">
        <v>0</v>
      </c>
      <c r="AQ118" s="158">
        <v>0</v>
      </c>
      <c r="AS118" s="160">
        <v>0</v>
      </c>
      <c r="AT118" s="200">
        <v>0</v>
      </c>
      <c r="AU118" s="158">
        <v>0</v>
      </c>
    </row>
    <row r="119" spans="2:47" x14ac:dyDescent="0.25">
      <c r="B119" s="139">
        <v>2260</v>
      </c>
      <c r="C119" s="193"/>
      <c r="D119" s="199" t="s">
        <v>36</v>
      </c>
      <c r="E119" s="160">
        <f t="shared" si="172"/>
        <v>0</v>
      </c>
      <c r="F119" s="200">
        <f t="shared" si="172"/>
        <v>0</v>
      </c>
      <c r="G119" s="158">
        <f t="shared" si="172"/>
        <v>0</v>
      </c>
      <c r="I119" s="160">
        <v>0</v>
      </c>
      <c r="J119" s="200">
        <v>0</v>
      </c>
      <c r="K119" s="158">
        <v>0</v>
      </c>
      <c r="M119" s="160">
        <v>0</v>
      </c>
      <c r="N119" s="200">
        <v>0</v>
      </c>
      <c r="O119" s="158">
        <v>0</v>
      </c>
      <c r="Q119" s="160">
        <v>0</v>
      </c>
      <c r="R119" s="200">
        <v>0</v>
      </c>
      <c r="S119" s="158">
        <v>0</v>
      </c>
      <c r="U119" s="160">
        <v>0</v>
      </c>
      <c r="V119" s="200">
        <v>0</v>
      </c>
      <c r="W119" s="158">
        <v>0</v>
      </c>
      <c r="Y119" s="160">
        <v>0</v>
      </c>
      <c r="Z119" s="200">
        <v>0</v>
      </c>
      <c r="AA119" s="158">
        <v>0</v>
      </c>
      <c r="AC119" s="160">
        <v>0</v>
      </c>
      <c r="AD119" s="200">
        <v>0</v>
      </c>
      <c r="AE119" s="158">
        <v>0</v>
      </c>
      <c r="AG119" s="160">
        <v>0</v>
      </c>
      <c r="AH119" s="200">
        <v>0</v>
      </c>
      <c r="AI119" s="158">
        <v>0</v>
      </c>
      <c r="AK119" s="160">
        <v>0</v>
      </c>
      <c r="AL119" s="200">
        <v>0</v>
      </c>
      <c r="AM119" s="158">
        <v>0</v>
      </c>
      <c r="AO119" s="160">
        <v>0</v>
      </c>
      <c r="AP119" s="200">
        <v>0</v>
      </c>
      <c r="AQ119" s="158">
        <v>0</v>
      </c>
      <c r="AS119" s="160">
        <v>0</v>
      </c>
      <c r="AT119" s="200">
        <v>0</v>
      </c>
      <c r="AU119" s="158">
        <v>0</v>
      </c>
    </row>
    <row r="120" spans="2:47" x14ac:dyDescent="0.25">
      <c r="B120" s="139"/>
      <c r="C120" s="193"/>
      <c r="D120" s="199"/>
      <c r="E120" s="160"/>
      <c r="F120" s="200"/>
      <c r="G120" s="158"/>
      <c r="I120" s="160"/>
      <c r="J120" s="200"/>
      <c r="K120" s="158"/>
      <c r="M120" s="160"/>
      <c r="N120" s="200"/>
      <c r="O120" s="158"/>
      <c r="Q120" s="160"/>
      <c r="R120" s="200"/>
      <c r="S120" s="158"/>
      <c r="U120" s="160"/>
      <c r="V120" s="200"/>
      <c r="W120" s="158"/>
      <c r="Y120" s="160"/>
      <c r="Z120" s="200"/>
      <c r="AA120" s="158"/>
      <c r="AC120" s="160"/>
      <c r="AD120" s="200"/>
      <c r="AE120" s="158"/>
      <c r="AG120" s="160"/>
      <c r="AH120" s="200"/>
      <c r="AI120" s="158"/>
      <c r="AK120" s="160"/>
      <c r="AL120" s="200"/>
      <c r="AM120" s="158"/>
      <c r="AO120" s="160"/>
      <c r="AP120" s="200"/>
      <c r="AQ120" s="158"/>
      <c r="AS120" s="160"/>
      <c r="AT120" s="200"/>
      <c r="AU120" s="158"/>
    </row>
    <row r="121" spans="2:47" x14ac:dyDescent="0.25">
      <c r="B121" s="139">
        <v>2200</v>
      </c>
      <c r="C121" s="193"/>
      <c r="D121" s="201" t="s">
        <v>39</v>
      </c>
      <c r="E121" s="177">
        <f>SUM(E113:E119)</f>
        <v>0</v>
      </c>
      <c r="F121" s="203">
        <f>SUM(F113:F119)</f>
        <v>0</v>
      </c>
      <c r="G121" s="176">
        <f>SUM(G113:G119)</f>
        <v>0</v>
      </c>
      <c r="I121" s="177">
        <f t="shared" ref="I121:K121" si="173">SUM(I113:I119)</f>
        <v>0</v>
      </c>
      <c r="J121" s="203">
        <f t="shared" si="173"/>
        <v>0</v>
      </c>
      <c r="K121" s="176">
        <f t="shared" si="173"/>
        <v>0</v>
      </c>
      <c r="M121" s="177">
        <f t="shared" ref="M121:O121" si="174">SUM(M113:M119)</f>
        <v>0</v>
      </c>
      <c r="N121" s="203">
        <f t="shared" si="174"/>
        <v>0</v>
      </c>
      <c r="O121" s="176">
        <f t="shared" si="174"/>
        <v>0</v>
      </c>
      <c r="Q121" s="177">
        <f t="shared" ref="Q121:S121" si="175">SUM(Q113:Q119)</f>
        <v>0</v>
      </c>
      <c r="R121" s="203">
        <f t="shared" si="175"/>
        <v>0</v>
      </c>
      <c r="S121" s="176">
        <f t="shared" si="175"/>
        <v>0</v>
      </c>
      <c r="U121" s="177">
        <f t="shared" ref="U121:W121" si="176">SUM(U113:U119)</f>
        <v>0</v>
      </c>
      <c r="V121" s="203">
        <f t="shared" si="176"/>
        <v>0</v>
      </c>
      <c r="W121" s="176">
        <f t="shared" si="176"/>
        <v>0</v>
      </c>
      <c r="Y121" s="177">
        <f t="shared" ref="Y121:AA121" si="177">SUM(Y113:Y119)</f>
        <v>0</v>
      </c>
      <c r="Z121" s="203">
        <f t="shared" si="177"/>
        <v>0</v>
      </c>
      <c r="AA121" s="176">
        <f t="shared" si="177"/>
        <v>0</v>
      </c>
      <c r="AC121" s="177">
        <f t="shared" ref="AC121:AE121" si="178">SUM(AC113:AC119)</f>
        <v>0</v>
      </c>
      <c r="AD121" s="203">
        <f t="shared" si="178"/>
        <v>0</v>
      </c>
      <c r="AE121" s="176">
        <f t="shared" si="178"/>
        <v>0</v>
      </c>
      <c r="AG121" s="177">
        <f t="shared" ref="AG121:AI121" si="179">SUM(AG113:AG119)</f>
        <v>0</v>
      </c>
      <c r="AH121" s="203">
        <f t="shared" si="179"/>
        <v>0</v>
      </c>
      <c r="AI121" s="176">
        <f t="shared" si="179"/>
        <v>0</v>
      </c>
      <c r="AK121" s="177">
        <f t="shared" ref="AK121:AM121" si="180">SUM(AK113:AK119)</f>
        <v>0</v>
      </c>
      <c r="AL121" s="203">
        <f t="shared" si="180"/>
        <v>0</v>
      </c>
      <c r="AM121" s="176">
        <f t="shared" si="180"/>
        <v>0</v>
      </c>
      <c r="AO121" s="177">
        <f t="shared" ref="AO121:AQ121" si="181">SUM(AO113:AO119)</f>
        <v>0</v>
      </c>
      <c r="AP121" s="203">
        <f t="shared" si="181"/>
        <v>0</v>
      </c>
      <c r="AQ121" s="176">
        <f t="shared" si="181"/>
        <v>0</v>
      </c>
      <c r="AS121" s="177">
        <f t="shared" ref="AS121:AU121" si="182">SUM(AS113:AS119)</f>
        <v>0</v>
      </c>
      <c r="AT121" s="203">
        <f t="shared" si="182"/>
        <v>0</v>
      </c>
      <c r="AU121" s="176">
        <f t="shared" si="182"/>
        <v>0</v>
      </c>
    </row>
    <row r="122" spans="2:47" x14ac:dyDescent="0.25">
      <c r="B122" s="139"/>
      <c r="C122" s="193"/>
      <c r="D122" s="199"/>
      <c r="E122" s="152"/>
      <c r="F122" s="204"/>
      <c r="G122" s="149"/>
      <c r="I122" s="152"/>
      <c r="J122" s="204"/>
      <c r="K122" s="149"/>
      <c r="M122" s="152"/>
      <c r="N122" s="204"/>
      <c r="O122" s="149"/>
      <c r="Q122" s="152"/>
      <c r="R122" s="204"/>
      <c r="S122" s="149"/>
      <c r="U122" s="152"/>
      <c r="V122" s="204"/>
      <c r="W122" s="149"/>
      <c r="Y122" s="152"/>
      <c r="Z122" s="204"/>
      <c r="AA122" s="149"/>
      <c r="AC122" s="152"/>
      <c r="AD122" s="204"/>
      <c r="AE122" s="149"/>
      <c r="AG122" s="152"/>
      <c r="AH122" s="204"/>
      <c r="AI122" s="149"/>
      <c r="AK122" s="152"/>
      <c r="AL122" s="204"/>
      <c r="AM122" s="149"/>
      <c r="AO122" s="152"/>
      <c r="AP122" s="204"/>
      <c r="AQ122" s="149"/>
      <c r="AS122" s="152"/>
      <c r="AT122" s="204"/>
      <c r="AU122" s="149"/>
    </row>
    <row r="123" spans="2:47" s="216" customFormat="1" x14ac:dyDescent="0.25">
      <c r="B123" s="213">
        <v>2000</v>
      </c>
      <c r="C123" s="214"/>
      <c r="D123" s="215" t="s">
        <v>41</v>
      </c>
      <c r="E123" s="180">
        <f>+E121+E111</f>
        <v>0</v>
      </c>
      <c r="F123" s="377">
        <f>+F121+F111</f>
        <v>0</v>
      </c>
      <c r="G123" s="179">
        <f>+G121+G111</f>
        <v>0</v>
      </c>
      <c r="I123" s="180">
        <f t="shared" ref="I123:K123" si="183">+I121+I111</f>
        <v>0</v>
      </c>
      <c r="J123" s="377">
        <f t="shared" si="183"/>
        <v>0</v>
      </c>
      <c r="K123" s="179">
        <f t="shared" si="183"/>
        <v>0</v>
      </c>
      <c r="M123" s="180">
        <f t="shared" ref="M123:O123" si="184">+M121+M111</f>
        <v>0</v>
      </c>
      <c r="N123" s="377">
        <f t="shared" si="184"/>
        <v>0</v>
      </c>
      <c r="O123" s="179">
        <f t="shared" si="184"/>
        <v>0</v>
      </c>
      <c r="Q123" s="180">
        <f t="shared" ref="Q123:S123" si="185">+Q121+Q111</f>
        <v>0</v>
      </c>
      <c r="R123" s="377">
        <f t="shared" si="185"/>
        <v>0</v>
      </c>
      <c r="S123" s="179">
        <f t="shared" si="185"/>
        <v>0</v>
      </c>
      <c r="U123" s="180">
        <f t="shared" ref="U123:W123" si="186">+U121+U111</f>
        <v>0</v>
      </c>
      <c r="V123" s="377">
        <f t="shared" si="186"/>
        <v>0</v>
      </c>
      <c r="W123" s="179">
        <f t="shared" si="186"/>
        <v>0</v>
      </c>
      <c r="Y123" s="180">
        <f t="shared" ref="Y123:AA123" si="187">+Y121+Y111</f>
        <v>0</v>
      </c>
      <c r="Z123" s="377">
        <f t="shared" si="187"/>
        <v>0</v>
      </c>
      <c r="AA123" s="179">
        <f t="shared" si="187"/>
        <v>0</v>
      </c>
      <c r="AC123" s="180">
        <f t="shared" ref="AC123:AE123" si="188">+AC121+AC111</f>
        <v>0</v>
      </c>
      <c r="AD123" s="377">
        <f t="shared" si="188"/>
        <v>0</v>
      </c>
      <c r="AE123" s="179">
        <f t="shared" si="188"/>
        <v>0</v>
      </c>
      <c r="AG123" s="180">
        <f t="shared" ref="AG123:AI123" si="189">+AG121+AG111</f>
        <v>0</v>
      </c>
      <c r="AH123" s="377">
        <f t="shared" si="189"/>
        <v>0</v>
      </c>
      <c r="AI123" s="179">
        <f t="shared" si="189"/>
        <v>0</v>
      </c>
      <c r="AK123" s="180">
        <f t="shared" ref="AK123:AM123" si="190">+AK121+AK111</f>
        <v>0</v>
      </c>
      <c r="AL123" s="377">
        <f t="shared" si="190"/>
        <v>0</v>
      </c>
      <c r="AM123" s="179">
        <f t="shared" si="190"/>
        <v>0</v>
      </c>
      <c r="AO123" s="180">
        <f t="shared" ref="AO123:AQ123" si="191">+AO121+AO111</f>
        <v>0</v>
      </c>
      <c r="AP123" s="377">
        <f t="shared" si="191"/>
        <v>0</v>
      </c>
      <c r="AQ123" s="179">
        <f t="shared" si="191"/>
        <v>0</v>
      </c>
      <c r="AS123" s="180">
        <f t="shared" ref="AS123:AU123" si="192">+AS121+AS111</f>
        <v>0</v>
      </c>
      <c r="AT123" s="377">
        <f t="shared" si="192"/>
        <v>0</v>
      </c>
      <c r="AU123" s="179">
        <f t="shared" si="192"/>
        <v>0</v>
      </c>
    </row>
    <row r="124" spans="2:47" x14ac:dyDescent="0.25">
      <c r="B124" s="139"/>
      <c r="C124" s="193"/>
      <c r="D124" s="194"/>
      <c r="E124" s="152"/>
      <c r="F124" s="204"/>
      <c r="G124" s="149"/>
      <c r="I124" s="152"/>
      <c r="J124" s="204"/>
      <c r="K124" s="149"/>
      <c r="M124" s="152"/>
      <c r="N124" s="204"/>
      <c r="O124" s="149"/>
      <c r="Q124" s="152"/>
      <c r="R124" s="204"/>
      <c r="S124" s="149"/>
      <c r="U124" s="152"/>
      <c r="V124" s="204"/>
      <c r="W124" s="149"/>
      <c r="Y124" s="152"/>
      <c r="Z124" s="204"/>
      <c r="AA124" s="149"/>
      <c r="AC124" s="152"/>
      <c r="AD124" s="204"/>
      <c r="AE124" s="149"/>
      <c r="AG124" s="152"/>
      <c r="AH124" s="204"/>
      <c r="AI124" s="149"/>
      <c r="AK124" s="152"/>
      <c r="AL124" s="204"/>
      <c r="AM124" s="149"/>
      <c r="AO124" s="152"/>
      <c r="AP124" s="204"/>
      <c r="AQ124" s="149"/>
      <c r="AS124" s="152"/>
      <c r="AT124" s="204"/>
      <c r="AU124" s="149"/>
    </row>
    <row r="125" spans="2:47" x14ac:dyDescent="0.25">
      <c r="B125" s="139"/>
      <c r="C125" s="145" t="s">
        <v>43</v>
      </c>
      <c r="D125" s="198"/>
      <c r="E125" s="152"/>
      <c r="F125" s="204"/>
      <c r="G125" s="149"/>
      <c r="I125" s="152"/>
      <c r="J125" s="204"/>
      <c r="K125" s="149"/>
      <c r="M125" s="152"/>
      <c r="N125" s="204"/>
      <c r="O125" s="149"/>
      <c r="Q125" s="152"/>
      <c r="R125" s="204"/>
      <c r="S125" s="149"/>
      <c r="U125" s="152"/>
      <c r="V125" s="204"/>
      <c r="W125" s="149"/>
      <c r="Y125" s="152"/>
      <c r="Z125" s="204"/>
      <c r="AA125" s="149"/>
      <c r="AC125" s="152"/>
      <c r="AD125" s="204"/>
      <c r="AE125" s="149"/>
      <c r="AG125" s="152"/>
      <c r="AH125" s="204"/>
      <c r="AI125" s="149"/>
      <c r="AK125" s="152"/>
      <c r="AL125" s="204"/>
      <c r="AM125" s="149"/>
      <c r="AO125" s="152"/>
      <c r="AP125" s="204"/>
      <c r="AQ125" s="149"/>
      <c r="AS125" s="152"/>
      <c r="AT125" s="204"/>
      <c r="AU125" s="149"/>
    </row>
    <row r="126" spans="2:47" x14ac:dyDescent="0.25">
      <c r="B126" s="139"/>
      <c r="C126" s="193"/>
      <c r="D126" s="194"/>
      <c r="E126" s="152"/>
      <c r="F126" s="204"/>
      <c r="G126" s="149"/>
      <c r="I126" s="152"/>
      <c r="J126" s="204"/>
      <c r="K126" s="149"/>
      <c r="M126" s="152"/>
      <c r="N126" s="204"/>
      <c r="O126" s="149"/>
      <c r="Q126" s="152"/>
      <c r="R126" s="204"/>
      <c r="S126" s="149"/>
      <c r="U126" s="152"/>
      <c r="V126" s="204"/>
      <c r="W126" s="149"/>
      <c r="Y126" s="152"/>
      <c r="Z126" s="204"/>
      <c r="AA126" s="149"/>
      <c r="AC126" s="152"/>
      <c r="AD126" s="204"/>
      <c r="AE126" s="149"/>
      <c r="AG126" s="152"/>
      <c r="AH126" s="204"/>
      <c r="AI126" s="149"/>
      <c r="AK126" s="152"/>
      <c r="AL126" s="204"/>
      <c r="AM126" s="149"/>
      <c r="AO126" s="152"/>
      <c r="AP126" s="204"/>
      <c r="AQ126" s="149"/>
      <c r="AS126" s="152"/>
      <c r="AT126" s="204"/>
      <c r="AU126" s="149"/>
    </row>
    <row r="127" spans="2:47" x14ac:dyDescent="0.25">
      <c r="B127" s="139">
        <v>3100</v>
      </c>
      <c r="C127" s="219" t="s">
        <v>44</v>
      </c>
      <c r="D127" s="198"/>
      <c r="E127" s="180">
        <f>SUM(E128:E130)</f>
        <v>0</v>
      </c>
      <c r="F127" s="377">
        <f>SUM(F128:F130)</f>
        <v>0</v>
      </c>
      <c r="G127" s="179">
        <f>SUM(G128:G130)</f>
        <v>0</v>
      </c>
      <c r="I127" s="180">
        <f t="shared" ref="I127:K127" si="193">SUM(I128:I130)</f>
        <v>0</v>
      </c>
      <c r="J127" s="377">
        <f t="shared" si="193"/>
        <v>0</v>
      </c>
      <c r="K127" s="179">
        <f t="shared" si="193"/>
        <v>0</v>
      </c>
      <c r="M127" s="180">
        <f t="shared" ref="M127:O127" si="194">SUM(M128:M130)</f>
        <v>0</v>
      </c>
      <c r="N127" s="377">
        <f t="shared" si="194"/>
        <v>0</v>
      </c>
      <c r="O127" s="179">
        <f t="shared" si="194"/>
        <v>0</v>
      </c>
      <c r="Q127" s="180">
        <f t="shared" ref="Q127:S127" si="195">SUM(Q128:Q130)</f>
        <v>0</v>
      </c>
      <c r="R127" s="377">
        <f t="shared" si="195"/>
        <v>0</v>
      </c>
      <c r="S127" s="179">
        <f t="shared" si="195"/>
        <v>0</v>
      </c>
      <c r="U127" s="180">
        <f t="shared" ref="U127:W127" si="196">SUM(U128:U130)</f>
        <v>0</v>
      </c>
      <c r="V127" s="377">
        <f t="shared" si="196"/>
        <v>0</v>
      </c>
      <c r="W127" s="179">
        <f t="shared" si="196"/>
        <v>0</v>
      </c>
      <c r="Y127" s="180">
        <f t="shared" ref="Y127:AA127" si="197">SUM(Y128:Y130)</f>
        <v>0</v>
      </c>
      <c r="Z127" s="377">
        <f t="shared" si="197"/>
        <v>0</v>
      </c>
      <c r="AA127" s="179">
        <f t="shared" si="197"/>
        <v>0</v>
      </c>
      <c r="AC127" s="180">
        <f t="shared" ref="AC127:AE127" si="198">SUM(AC128:AC130)</f>
        <v>0</v>
      </c>
      <c r="AD127" s="377">
        <f t="shared" si="198"/>
        <v>0</v>
      </c>
      <c r="AE127" s="179">
        <f t="shared" si="198"/>
        <v>0</v>
      </c>
      <c r="AG127" s="180">
        <f t="shared" ref="AG127:AI127" si="199">SUM(AG128:AG130)</f>
        <v>0</v>
      </c>
      <c r="AH127" s="377">
        <f t="shared" si="199"/>
        <v>0</v>
      </c>
      <c r="AI127" s="179">
        <f t="shared" si="199"/>
        <v>0</v>
      </c>
      <c r="AK127" s="180">
        <f t="shared" ref="AK127:AM127" si="200">SUM(AK128:AK130)</f>
        <v>0</v>
      </c>
      <c r="AL127" s="377">
        <f t="shared" si="200"/>
        <v>0</v>
      </c>
      <c r="AM127" s="179">
        <f t="shared" si="200"/>
        <v>0</v>
      </c>
      <c r="AO127" s="180">
        <f t="shared" ref="AO127:AQ127" si="201">SUM(AO128:AO130)</f>
        <v>0</v>
      </c>
      <c r="AP127" s="377">
        <f t="shared" si="201"/>
        <v>0</v>
      </c>
      <c r="AQ127" s="179">
        <f t="shared" si="201"/>
        <v>0</v>
      </c>
      <c r="AS127" s="180">
        <f t="shared" ref="AS127:AU127" si="202">SUM(AS128:AS130)</f>
        <v>0</v>
      </c>
      <c r="AT127" s="377">
        <f t="shared" si="202"/>
        <v>0</v>
      </c>
      <c r="AU127" s="179">
        <f t="shared" si="202"/>
        <v>0</v>
      </c>
    </row>
    <row r="128" spans="2:47" x14ac:dyDescent="0.25">
      <c r="B128" s="139">
        <v>3110</v>
      </c>
      <c r="C128" s="193"/>
      <c r="D128" s="199" t="s">
        <v>45</v>
      </c>
      <c r="E128" s="160">
        <f t="shared" ref="E128:G130" si="203">+I128+M128+Q128+U128+Y128+AC128+AG128+AK128+AO128+AS128</f>
        <v>0</v>
      </c>
      <c r="F128" s="200">
        <f t="shared" si="203"/>
        <v>0</v>
      </c>
      <c r="G128" s="158">
        <f t="shared" si="203"/>
        <v>0</v>
      </c>
      <c r="I128" s="160">
        <v>0</v>
      </c>
      <c r="J128" s="200">
        <v>0</v>
      </c>
      <c r="K128" s="158">
        <v>0</v>
      </c>
      <c r="M128" s="160">
        <v>0</v>
      </c>
      <c r="N128" s="200">
        <v>0</v>
      </c>
      <c r="O128" s="158">
        <v>0</v>
      </c>
      <c r="Q128" s="160">
        <v>0</v>
      </c>
      <c r="R128" s="200">
        <v>0</v>
      </c>
      <c r="S128" s="158">
        <v>0</v>
      </c>
      <c r="U128" s="160">
        <v>0</v>
      </c>
      <c r="V128" s="200">
        <v>0</v>
      </c>
      <c r="W128" s="158">
        <v>0</v>
      </c>
      <c r="Y128" s="160">
        <v>0</v>
      </c>
      <c r="Z128" s="200">
        <v>0</v>
      </c>
      <c r="AA128" s="158">
        <v>0</v>
      </c>
      <c r="AC128" s="160">
        <v>0</v>
      </c>
      <c r="AD128" s="200">
        <v>0</v>
      </c>
      <c r="AE128" s="158">
        <v>0</v>
      </c>
      <c r="AG128" s="160">
        <v>0</v>
      </c>
      <c r="AH128" s="200">
        <v>0</v>
      </c>
      <c r="AI128" s="158">
        <v>0</v>
      </c>
      <c r="AK128" s="160">
        <v>0</v>
      </c>
      <c r="AL128" s="200">
        <v>0</v>
      </c>
      <c r="AM128" s="158">
        <v>0</v>
      </c>
      <c r="AO128" s="160">
        <v>0</v>
      </c>
      <c r="AP128" s="200">
        <v>0</v>
      </c>
      <c r="AQ128" s="158">
        <v>0</v>
      </c>
      <c r="AS128" s="160">
        <v>0</v>
      </c>
      <c r="AT128" s="200">
        <v>0</v>
      </c>
      <c r="AU128" s="158">
        <v>0</v>
      </c>
    </row>
    <row r="129" spans="2:47" x14ac:dyDescent="0.25">
      <c r="B129" s="139">
        <v>3120</v>
      </c>
      <c r="C129" s="193"/>
      <c r="D129" s="199" t="s">
        <v>46</v>
      </c>
      <c r="E129" s="160">
        <f t="shared" si="203"/>
        <v>0</v>
      </c>
      <c r="F129" s="200">
        <f t="shared" si="203"/>
        <v>0</v>
      </c>
      <c r="G129" s="158">
        <f t="shared" si="203"/>
        <v>0</v>
      </c>
      <c r="I129" s="160">
        <v>0</v>
      </c>
      <c r="J129" s="200">
        <v>0</v>
      </c>
      <c r="K129" s="158">
        <v>0</v>
      </c>
      <c r="M129" s="160">
        <v>0</v>
      </c>
      <c r="N129" s="200">
        <v>0</v>
      </c>
      <c r="O129" s="158">
        <v>0</v>
      </c>
      <c r="Q129" s="160">
        <v>0</v>
      </c>
      <c r="R129" s="200">
        <v>0</v>
      </c>
      <c r="S129" s="158">
        <v>0</v>
      </c>
      <c r="U129" s="160">
        <v>0</v>
      </c>
      <c r="V129" s="200">
        <v>0</v>
      </c>
      <c r="W129" s="158">
        <v>0</v>
      </c>
      <c r="Y129" s="160">
        <v>0</v>
      </c>
      <c r="Z129" s="200">
        <v>0</v>
      </c>
      <c r="AA129" s="158">
        <v>0</v>
      </c>
      <c r="AC129" s="160">
        <v>0</v>
      </c>
      <c r="AD129" s="200">
        <v>0</v>
      </c>
      <c r="AE129" s="158">
        <v>0</v>
      </c>
      <c r="AG129" s="160">
        <v>0</v>
      </c>
      <c r="AH129" s="200">
        <v>0</v>
      </c>
      <c r="AI129" s="158">
        <v>0</v>
      </c>
      <c r="AK129" s="160">
        <v>0</v>
      </c>
      <c r="AL129" s="200">
        <v>0</v>
      </c>
      <c r="AM129" s="158">
        <v>0</v>
      </c>
      <c r="AO129" s="160">
        <v>0</v>
      </c>
      <c r="AP129" s="200">
        <v>0</v>
      </c>
      <c r="AQ129" s="158">
        <v>0</v>
      </c>
      <c r="AS129" s="160">
        <v>0</v>
      </c>
      <c r="AT129" s="200">
        <v>0</v>
      </c>
      <c r="AU129" s="158">
        <v>0</v>
      </c>
    </row>
    <row r="130" spans="2:47" x14ac:dyDescent="0.25">
      <c r="B130" s="139">
        <v>3130</v>
      </c>
      <c r="C130" s="193"/>
      <c r="D130" s="199" t="s">
        <v>47</v>
      </c>
      <c r="E130" s="160">
        <f t="shared" si="203"/>
        <v>0</v>
      </c>
      <c r="F130" s="200">
        <f t="shared" si="203"/>
        <v>0</v>
      </c>
      <c r="G130" s="158">
        <f t="shared" si="203"/>
        <v>0</v>
      </c>
      <c r="I130" s="160">
        <v>0</v>
      </c>
      <c r="J130" s="200">
        <v>0</v>
      </c>
      <c r="K130" s="158">
        <v>0</v>
      </c>
      <c r="M130" s="160">
        <v>0</v>
      </c>
      <c r="N130" s="200">
        <v>0</v>
      </c>
      <c r="O130" s="158">
        <v>0</v>
      </c>
      <c r="Q130" s="160">
        <v>0</v>
      </c>
      <c r="R130" s="200">
        <v>0</v>
      </c>
      <c r="S130" s="158">
        <v>0</v>
      </c>
      <c r="U130" s="160">
        <v>0</v>
      </c>
      <c r="V130" s="200">
        <v>0</v>
      </c>
      <c r="W130" s="158">
        <v>0</v>
      </c>
      <c r="Y130" s="160">
        <v>0</v>
      </c>
      <c r="Z130" s="200">
        <v>0</v>
      </c>
      <c r="AA130" s="158">
        <v>0</v>
      </c>
      <c r="AC130" s="160">
        <v>0</v>
      </c>
      <c r="AD130" s="200">
        <v>0</v>
      </c>
      <c r="AE130" s="158">
        <v>0</v>
      </c>
      <c r="AG130" s="160">
        <v>0</v>
      </c>
      <c r="AH130" s="200">
        <v>0</v>
      </c>
      <c r="AI130" s="158">
        <v>0</v>
      </c>
      <c r="AK130" s="160">
        <v>0</v>
      </c>
      <c r="AL130" s="200">
        <v>0</v>
      </c>
      <c r="AM130" s="158">
        <v>0</v>
      </c>
      <c r="AO130" s="160">
        <v>0</v>
      </c>
      <c r="AP130" s="200">
        <v>0</v>
      </c>
      <c r="AQ130" s="158">
        <v>0</v>
      </c>
      <c r="AS130" s="160">
        <v>0</v>
      </c>
      <c r="AT130" s="200">
        <v>0</v>
      </c>
      <c r="AU130" s="158">
        <v>0</v>
      </c>
    </row>
    <row r="131" spans="2:47" x14ac:dyDescent="0.25">
      <c r="B131" s="139"/>
      <c r="C131" s="193"/>
      <c r="D131" s="199"/>
      <c r="E131" s="160"/>
      <c r="F131" s="200"/>
      <c r="G131" s="158"/>
      <c r="I131" s="160"/>
      <c r="J131" s="200"/>
      <c r="K131" s="158"/>
      <c r="M131" s="160"/>
      <c r="N131" s="200"/>
      <c r="O131" s="158"/>
      <c r="Q131" s="160"/>
      <c r="R131" s="200"/>
      <c r="S131" s="158"/>
      <c r="U131" s="160"/>
      <c r="V131" s="200"/>
      <c r="W131" s="158"/>
      <c r="Y131" s="160"/>
      <c r="Z131" s="200"/>
      <c r="AA131" s="158"/>
      <c r="AC131" s="160"/>
      <c r="AD131" s="200"/>
      <c r="AE131" s="158"/>
      <c r="AG131" s="160"/>
      <c r="AH131" s="200"/>
      <c r="AI131" s="158"/>
      <c r="AK131" s="160"/>
      <c r="AL131" s="200"/>
      <c r="AM131" s="158"/>
      <c r="AO131" s="160"/>
      <c r="AP131" s="200"/>
      <c r="AQ131" s="158"/>
      <c r="AS131" s="160"/>
      <c r="AT131" s="200"/>
      <c r="AU131" s="158"/>
    </row>
    <row r="132" spans="2:47" x14ac:dyDescent="0.25">
      <c r="B132" s="139">
        <v>3200</v>
      </c>
      <c r="C132" s="219" t="s">
        <v>48</v>
      </c>
      <c r="D132" s="198"/>
      <c r="E132" s="180">
        <f>SUM(E133:E137)</f>
        <v>0</v>
      </c>
      <c r="F132" s="377">
        <f>SUM(F133:F137)</f>
        <v>0</v>
      </c>
      <c r="G132" s="179">
        <f>SUM(G133:G137)</f>
        <v>0</v>
      </c>
      <c r="I132" s="180">
        <f t="shared" ref="I132:K132" si="204">SUM(I133:I137)</f>
        <v>0</v>
      </c>
      <c r="J132" s="377">
        <f t="shared" si="204"/>
        <v>0</v>
      </c>
      <c r="K132" s="179">
        <f t="shared" si="204"/>
        <v>0</v>
      </c>
      <c r="M132" s="180">
        <f t="shared" ref="M132:O132" si="205">SUM(M133:M137)</f>
        <v>0</v>
      </c>
      <c r="N132" s="377">
        <f t="shared" si="205"/>
        <v>0</v>
      </c>
      <c r="O132" s="179">
        <f t="shared" si="205"/>
        <v>0</v>
      </c>
      <c r="Q132" s="180">
        <f t="shared" ref="Q132:S132" si="206">SUM(Q133:Q137)</f>
        <v>0</v>
      </c>
      <c r="R132" s="377">
        <f t="shared" si="206"/>
        <v>0</v>
      </c>
      <c r="S132" s="179">
        <f t="shared" si="206"/>
        <v>0</v>
      </c>
      <c r="U132" s="180">
        <f t="shared" ref="U132:W132" si="207">SUM(U133:U137)</f>
        <v>0</v>
      </c>
      <c r="V132" s="377">
        <f t="shared" si="207"/>
        <v>0</v>
      </c>
      <c r="W132" s="179">
        <f t="shared" si="207"/>
        <v>0</v>
      </c>
      <c r="Y132" s="180">
        <f t="shared" ref="Y132:AA132" si="208">SUM(Y133:Y137)</f>
        <v>0</v>
      </c>
      <c r="Z132" s="377">
        <f t="shared" si="208"/>
        <v>0</v>
      </c>
      <c r="AA132" s="179">
        <f t="shared" si="208"/>
        <v>0</v>
      </c>
      <c r="AC132" s="180">
        <f t="shared" ref="AC132:AE132" si="209">SUM(AC133:AC137)</f>
        <v>0</v>
      </c>
      <c r="AD132" s="377">
        <f t="shared" si="209"/>
        <v>0</v>
      </c>
      <c r="AE132" s="179">
        <f t="shared" si="209"/>
        <v>0</v>
      </c>
      <c r="AG132" s="180">
        <f t="shared" ref="AG132:AI132" si="210">SUM(AG133:AG137)</f>
        <v>0</v>
      </c>
      <c r="AH132" s="377">
        <f t="shared" si="210"/>
        <v>0</v>
      </c>
      <c r="AI132" s="179">
        <f t="shared" si="210"/>
        <v>0</v>
      </c>
      <c r="AK132" s="180">
        <f t="shared" ref="AK132:AM132" si="211">SUM(AK133:AK137)</f>
        <v>0</v>
      </c>
      <c r="AL132" s="377">
        <f t="shared" si="211"/>
        <v>0</v>
      </c>
      <c r="AM132" s="179">
        <f t="shared" si="211"/>
        <v>0</v>
      </c>
      <c r="AO132" s="180">
        <f t="shared" ref="AO132:AQ132" si="212">SUM(AO133:AO137)</f>
        <v>0</v>
      </c>
      <c r="AP132" s="377">
        <f t="shared" si="212"/>
        <v>0</v>
      </c>
      <c r="AQ132" s="179">
        <f t="shared" si="212"/>
        <v>0</v>
      </c>
      <c r="AS132" s="180">
        <f t="shared" ref="AS132:AU132" si="213">SUM(AS133:AS137)</f>
        <v>0</v>
      </c>
      <c r="AT132" s="377">
        <f t="shared" si="213"/>
        <v>0</v>
      </c>
      <c r="AU132" s="179">
        <f t="shared" si="213"/>
        <v>0</v>
      </c>
    </row>
    <row r="133" spans="2:47" x14ac:dyDescent="0.25">
      <c r="B133" s="139">
        <v>3210</v>
      </c>
      <c r="C133" s="193"/>
      <c r="D133" s="199" t="s">
        <v>49</v>
      </c>
      <c r="E133" s="160">
        <f t="shared" ref="E133:G137" si="214">+I133+M133+Q133+U133+Y133+AC133+AG133+AK133+AO133+AS133</f>
        <v>0</v>
      </c>
      <c r="F133" s="200">
        <f t="shared" si="214"/>
        <v>0</v>
      </c>
      <c r="G133" s="158">
        <f t="shared" si="214"/>
        <v>0</v>
      </c>
      <c r="I133" s="160">
        <v>0</v>
      </c>
      <c r="J133" s="200">
        <v>0</v>
      </c>
      <c r="K133" s="158">
        <v>0</v>
      </c>
      <c r="M133" s="160">
        <v>0</v>
      </c>
      <c r="N133" s="200">
        <v>0</v>
      </c>
      <c r="O133" s="158">
        <v>0</v>
      </c>
      <c r="Q133" s="160">
        <v>0</v>
      </c>
      <c r="R133" s="200">
        <v>0</v>
      </c>
      <c r="S133" s="158">
        <v>0</v>
      </c>
      <c r="U133" s="160">
        <v>0</v>
      </c>
      <c r="V133" s="200">
        <v>0</v>
      </c>
      <c r="W133" s="158">
        <v>0</v>
      </c>
      <c r="Y133" s="160">
        <v>0</v>
      </c>
      <c r="Z133" s="200">
        <v>0</v>
      </c>
      <c r="AA133" s="158">
        <v>0</v>
      </c>
      <c r="AC133" s="160">
        <v>0</v>
      </c>
      <c r="AD133" s="200">
        <v>0</v>
      </c>
      <c r="AE133" s="158">
        <v>0</v>
      </c>
      <c r="AG133" s="160">
        <v>0</v>
      </c>
      <c r="AH133" s="200">
        <v>0</v>
      </c>
      <c r="AI133" s="158">
        <v>0</v>
      </c>
      <c r="AK133" s="160">
        <v>0</v>
      </c>
      <c r="AL133" s="200">
        <v>0</v>
      </c>
      <c r="AM133" s="158">
        <v>0</v>
      </c>
      <c r="AO133" s="160">
        <v>0</v>
      </c>
      <c r="AP133" s="200">
        <v>0</v>
      </c>
      <c r="AQ133" s="158">
        <v>0</v>
      </c>
      <c r="AS133" s="160">
        <v>0</v>
      </c>
      <c r="AT133" s="200">
        <v>0</v>
      </c>
      <c r="AU133" s="158">
        <v>0</v>
      </c>
    </row>
    <row r="134" spans="2:47" x14ac:dyDescent="0.25">
      <c r="B134" s="139">
        <v>3220</v>
      </c>
      <c r="C134" s="193"/>
      <c r="D134" s="199" t="s">
        <v>50</v>
      </c>
      <c r="E134" s="160">
        <f t="shared" si="214"/>
        <v>0</v>
      </c>
      <c r="F134" s="200">
        <f t="shared" si="214"/>
        <v>0</v>
      </c>
      <c r="G134" s="158">
        <f t="shared" si="214"/>
        <v>0</v>
      </c>
      <c r="I134" s="160">
        <v>0</v>
      </c>
      <c r="J134" s="200">
        <v>0</v>
      </c>
      <c r="K134" s="158">
        <v>0</v>
      </c>
      <c r="M134" s="160">
        <v>0</v>
      </c>
      <c r="N134" s="200">
        <v>0</v>
      </c>
      <c r="O134" s="158">
        <v>0</v>
      </c>
      <c r="Q134" s="160">
        <v>0</v>
      </c>
      <c r="R134" s="200">
        <v>0</v>
      </c>
      <c r="S134" s="158">
        <v>0</v>
      </c>
      <c r="U134" s="160">
        <v>0</v>
      </c>
      <c r="V134" s="200">
        <v>0</v>
      </c>
      <c r="W134" s="158">
        <v>0</v>
      </c>
      <c r="Y134" s="160">
        <v>0</v>
      </c>
      <c r="Z134" s="200">
        <v>0</v>
      </c>
      <c r="AA134" s="158">
        <v>0</v>
      </c>
      <c r="AC134" s="160">
        <v>0</v>
      </c>
      <c r="AD134" s="200">
        <v>0</v>
      </c>
      <c r="AE134" s="158">
        <v>0</v>
      </c>
      <c r="AG134" s="160">
        <v>0</v>
      </c>
      <c r="AH134" s="200">
        <v>0</v>
      </c>
      <c r="AI134" s="158">
        <v>0</v>
      </c>
      <c r="AK134" s="160">
        <v>0</v>
      </c>
      <c r="AL134" s="200">
        <v>0</v>
      </c>
      <c r="AM134" s="158">
        <v>0</v>
      </c>
      <c r="AO134" s="160">
        <v>0</v>
      </c>
      <c r="AP134" s="200">
        <v>0</v>
      </c>
      <c r="AQ134" s="158">
        <v>0</v>
      </c>
      <c r="AS134" s="160">
        <v>0</v>
      </c>
      <c r="AT134" s="200">
        <v>0</v>
      </c>
      <c r="AU134" s="158">
        <v>0</v>
      </c>
    </row>
    <row r="135" spans="2:47" x14ac:dyDescent="0.25">
      <c r="B135" s="139">
        <v>3230</v>
      </c>
      <c r="C135" s="193"/>
      <c r="D135" s="199" t="s">
        <v>51</v>
      </c>
      <c r="E135" s="160">
        <f t="shared" si="214"/>
        <v>0</v>
      </c>
      <c r="F135" s="200">
        <f t="shared" si="214"/>
        <v>0</v>
      </c>
      <c r="G135" s="158">
        <f t="shared" si="214"/>
        <v>0</v>
      </c>
      <c r="I135" s="160">
        <v>0</v>
      </c>
      <c r="J135" s="200">
        <v>0</v>
      </c>
      <c r="K135" s="158">
        <v>0</v>
      </c>
      <c r="M135" s="160">
        <v>0</v>
      </c>
      <c r="N135" s="200">
        <v>0</v>
      </c>
      <c r="O135" s="158">
        <v>0</v>
      </c>
      <c r="Q135" s="160">
        <v>0</v>
      </c>
      <c r="R135" s="200">
        <v>0</v>
      </c>
      <c r="S135" s="158">
        <v>0</v>
      </c>
      <c r="U135" s="160">
        <v>0</v>
      </c>
      <c r="V135" s="200">
        <v>0</v>
      </c>
      <c r="W135" s="158">
        <v>0</v>
      </c>
      <c r="Y135" s="160">
        <v>0</v>
      </c>
      <c r="Z135" s="200">
        <v>0</v>
      </c>
      <c r="AA135" s="158">
        <v>0</v>
      </c>
      <c r="AC135" s="160">
        <v>0</v>
      </c>
      <c r="AD135" s="200">
        <v>0</v>
      </c>
      <c r="AE135" s="158">
        <v>0</v>
      </c>
      <c r="AG135" s="160">
        <v>0</v>
      </c>
      <c r="AH135" s="200">
        <v>0</v>
      </c>
      <c r="AI135" s="158">
        <v>0</v>
      </c>
      <c r="AK135" s="160">
        <v>0</v>
      </c>
      <c r="AL135" s="200">
        <v>0</v>
      </c>
      <c r="AM135" s="158">
        <v>0</v>
      </c>
      <c r="AO135" s="160">
        <v>0</v>
      </c>
      <c r="AP135" s="200">
        <v>0</v>
      </c>
      <c r="AQ135" s="158">
        <v>0</v>
      </c>
      <c r="AS135" s="160">
        <v>0</v>
      </c>
      <c r="AT135" s="200">
        <v>0</v>
      </c>
      <c r="AU135" s="158">
        <v>0</v>
      </c>
    </row>
    <row r="136" spans="2:47" x14ac:dyDescent="0.25">
      <c r="B136" s="139">
        <v>3240</v>
      </c>
      <c r="C136" s="193"/>
      <c r="D136" s="199" t="s">
        <v>52</v>
      </c>
      <c r="E136" s="160">
        <f t="shared" si="214"/>
        <v>0</v>
      </c>
      <c r="F136" s="200">
        <f t="shared" si="214"/>
        <v>0</v>
      </c>
      <c r="G136" s="158">
        <f t="shared" si="214"/>
        <v>0</v>
      </c>
      <c r="I136" s="160">
        <v>0</v>
      </c>
      <c r="J136" s="200">
        <v>0</v>
      </c>
      <c r="K136" s="158">
        <v>0</v>
      </c>
      <c r="M136" s="160">
        <v>0</v>
      </c>
      <c r="N136" s="200">
        <v>0</v>
      </c>
      <c r="O136" s="158">
        <v>0</v>
      </c>
      <c r="Q136" s="160">
        <v>0</v>
      </c>
      <c r="R136" s="200">
        <v>0</v>
      </c>
      <c r="S136" s="158">
        <v>0</v>
      </c>
      <c r="U136" s="160">
        <v>0</v>
      </c>
      <c r="V136" s="200">
        <v>0</v>
      </c>
      <c r="W136" s="158">
        <v>0</v>
      </c>
      <c r="Y136" s="160">
        <v>0</v>
      </c>
      <c r="Z136" s="200">
        <v>0</v>
      </c>
      <c r="AA136" s="158">
        <v>0</v>
      </c>
      <c r="AC136" s="160">
        <v>0</v>
      </c>
      <c r="AD136" s="200">
        <v>0</v>
      </c>
      <c r="AE136" s="158">
        <v>0</v>
      </c>
      <c r="AG136" s="160">
        <v>0</v>
      </c>
      <c r="AH136" s="200">
        <v>0</v>
      </c>
      <c r="AI136" s="158">
        <v>0</v>
      </c>
      <c r="AK136" s="160">
        <v>0</v>
      </c>
      <c r="AL136" s="200">
        <v>0</v>
      </c>
      <c r="AM136" s="158">
        <v>0</v>
      </c>
      <c r="AO136" s="160">
        <v>0</v>
      </c>
      <c r="AP136" s="200">
        <v>0</v>
      </c>
      <c r="AQ136" s="158">
        <v>0</v>
      </c>
      <c r="AS136" s="160">
        <v>0</v>
      </c>
      <c r="AT136" s="200">
        <v>0</v>
      </c>
      <c r="AU136" s="158">
        <v>0</v>
      </c>
    </row>
    <row r="137" spans="2:47" x14ac:dyDescent="0.25">
      <c r="B137" s="139">
        <v>3250</v>
      </c>
      <c r="C137" s="193"/>
      <c r="D137" s="199" t="s">
        <v>53</v>
      </c>
      <c r="E137" s="160">
        <f t="shared" si="214"/>
        <v>0</v>
      </c>
      <c r="F137" s="200">
        <f t="shared" si="214"/>
        <v>0</v>
      </c>
      <c r="G137" s="158">
        <f t="shared" si="214"/>
        <v>0</v>
      </c>
      <c r="I137" s="160">
        <v>0</v>
      </c>
      <c r="J137" s="200">
        <v>0</v>
      </c>
      <c r="K137" s="158">
        <v>0</v>
      </c>
      <c r="M137" s="160">
        <v>0</v>
      </c>
      <c r="N137" s="200">
        <v>0</v>
      </c>
      <c r="O137" s="158">
        <v>0</v>
      </c>
      <c r="Q137" s="160">
        <v>0</v>
      </c>
      <c r="R137" s="200">
        <v>0</v>
      </c>
      <c r="S137" s="158">
        <v>0</v>
      </c>
      <c r="U137" s="160">
        <v>0</v>
      </c>
      <c r="V137" s="200">
        <v>0</v>
      </c>
      <c r="W137" s="158">
        <v>0</v>
      </c>
      <c r="Y137" s="160">
        <v>0</v>
      </c>
      <c r="Z137" s="200">
        <v>0</v>
      </c>
      <c r="AA137" s="158">
        <v>0</v>
      </c>
      <c r="AC137" s="160">
        <v>0</v>
      </c>
      <c r="AD137" s="200">
        <v>0</v>
      </c>
      <c r="AE137" s="158">
        <v>0</v>
      </c>
      <c r="AG137" s="160">
        <v>0</v>
      </c>
      <c r="AH137" s="200">
        <v>0</v>
      </c>
      <c r="AI137" s="158">
        <v>0</v>
      </c>
      <c r="AK137" s="160">
        <v>0</v>
      </c>
      <c r="AL137" s="200">
        <v>0</v>
      </c>
      <c r="AM137" s="158">
        <v>0</v>
      </c>
      <c r="AO137" s="160">
        <v>0</v>
      </c>
      <c r="AP137" s="200">
        <v>0</v>
      </c>
      <c r="AQ137" s="158">
        <v>0</v>
      </c>
      <c r="AS137" s="160">
        <v>0</v>
      </c>
      <c r="AT137" s="200">
        <v>0</v>
      </c>
      <c r="AU137" s="158">
        <v>0</v>
      </c>
    </row>
    <row r="138" spans="2:47" x14ac:dyDescent="0.25">
      <c r="B138" s="139"/>
      <c r="C138" s="193"/>
      <c r="D138" s="199"/>
      <c r="E138" s="160"/>
      <c r="F138" s="200"/>
      <c r="G138" s="158"/>
      <c r="I138" s="160"/>
      <c r="J138" s="200"/>
      <c r="K138" s="158"/>
      <c r="M138" s="160"/>
      <c r="N138" s="200"/>
      <c r="O138" s="158"/>
      <c r="Q138" s="160"/>
      <c r="R138" s="200"/>
      <c r="S138" s="158"/>
      <c r="U138" s="160"/>
      <c r="V138" s="200"/>
      <c r="W138" s="158"/>
      <c r="Y138" s="160"/>
      <c r="Z138" s="200"/>
      <c r="AA138" s="158"/>
      <c r="AC138" s="160"/>
      <c r="AD138" s="200"/>
      <c r="AE138" s="158"/>
      <c r="AG138" s="160"/>
      <c r="AH138" s="200"/>
      <c r="AI138" s="158"/>
      <c r="AK138" s="160"/>
      <c r="AL138" s="200"/>
      <c r="AM138" s="158"/>
      <c r="AO138" s="160"/>
      <c r="AP138" s="200"/>
      <c r="AQ138" s="158"/>
      <c r="AS138" s="160"/>
      <c r="AT138" s="200"/>
      <c r="AU138" s="158"/>
    </row>
    <row r="139" spans="2:47" x14ac:dyDescent="0.25">
      <c r="B139" s="139">
        <v>3300</v>
      </c>
      <c r="C139" s="219" t="s">
        <v>54</v>
      </c>
      <c r="D139" s="198"/>
      <c r="E139" s="180">
        <f>SUM(E140:E141)</f>
        <v>0</v>
      </c>
      <c r="F139" s="377">
        <f>SUM(F140:F141)</f>
        <v>0</v>
      </c>
      <c r="G139" s="179">
        <f>SUM(G140:G141)</f>
        <v>0</v>
      </c>
      <c r="I139" s="180">
        <f t="shared" ref="I139:K139" si="215">SUM(I140:I141)</f>
        <v>0</v>
      </c>
      <c r="J139" s="377">
        <f t="shared" si="215"/>
        <v>0</v>
      </c>
      <c r="K139" s="179">
        <f t="shared" si="215"/>
        <v>0</v>
      </c>
      <c r="M139" s="180">
        <f t="shared" ref="M139:O139" si="216">SUM(M140:M141)</f>
        <v>0</v>
      </c>
      <c r="N139" s="377">
        <f t="shared" si="216"/>
        <v>0</v>
      </c>
      <c r="O139" s="179">
        <f t="shared" si="216"/>
        <v>0</v>
      </c>
      <c r="Q139" s="180">
        <f t="shared" ref="Q139:S139" si="217">SUM(Q140:Q141)</f>
        <v>0</v>
      </c>
      <c r="R139" s="377">
        <f t="shared" si="217"/>
        <v>0</v>
      </c>
      <c r="S139" s="179">
        <f t="shared" si="217"/>
        <v>0</v>
      </c>
      <c r="U139" s="180">
        <f t="shared" ref="U139:W139" si="218">SUM(U140:U141)</f>
        <v>0</v>
      </c>
      <c r="V139" s="377">
        <f t="shared" si="218"/>
        <v>0</v>
      </c>
      <c r="W139" s="179">
        <f t="shared" si="218"/>
        <v>0</v>
      </c>
      <c r="Y139" s="180">
        <f t="shared" ref="Y139:AA139" si="219">SUM(Y140:Y141)</f>
        <v>0</v>
      </c>
      <c r="Z139" s="377">
        <f t="shared" si="219"/>
        <v>0</v>
      </c>
      <c r="AA139" s="179">
        <f t="shared" si="219"/>
        <v>0</v>
      </c>
      <c r="AC139" s="180">
        <f t="shared" ref="AC139:AE139" si="220">SUM(AC140:AC141)</f>
        <v>0</v>
      </c>
      <c r="AD139" s="377">
        <f t="shared" si="220"/>
        <v>0</v>
      </c>
      <c r="AE139" s="179">
        <f t="shared" si="220"/>
        <v>0</v>
      </c>
      <c r="AG139" s="180">
        <f t="shared" ref="AG139:AI139" si="221">SUM(AG140:AG141)</f>
        <v>0</v>
      </c>
      <c r="AH139" s="377">
        <f t="shared" si="221"/>
        <v>0</v>
      </c>
      <c r="AI139" s="179">
        <f t="shared" si="221"/>
        <v>0</v>
      </c>
      <c r="AK139" s="180">
        <f t="shared" ref="AK139:AM139" si="222">SUM(AK140:AK141)</f>
        <v>0</v>
      </c>
      <c r="AL139" s="377">
        <f t="shared" si="222"/>
        <v>0</v>
      </c>
      <c r="AM139" s="179">
        <f t="shared" si="222"/>
        <v>0</v>
      </c>
      <c r="AO139" s="180">
        <f t="shared" ref="AO139:AQ139" si="223">SUM(AO140:AO141)</f>
        <v>0</v>
      </c>
      <c r="AP139" s="377">
        <f t="shared" si="223"/>
        <v>0</v>
      </c>
      <c r="AQ139" s="179">
        <f t="shared" si="223"/>
        <v>0</v>
      </c>
      <c r="AS139" s="180">
        <f t="shared" ref="AS139:AU139" si="224">SUM(AS140:AS141)</f>
        <v>0</v>
      </c>
      <c r="AT139" s="377">
        <f t="shared" si="224"/>
        <v>0</v>
      </c>
      <c r="AU139" s="179">
        <f t="shared" si="224"/>
        <v>0</v>
      </c>
    </row>
    <row r="140" spans="2:47" x14ac:dyDescent="0.25">
      <c r="B140" s="139">
        <v>3310</v>
      </c>
      <c r="C140" s="193"/>
      <c r="D140" s="199" t="s">
        <v>55</v>
      </c>
      <c r="E140" s="160">
        <f t="shared" ref="E140:G141" si="225">+I140+M140+Q140+U140+Y140+AC140+AG140+AK140+AO140+AS140</f>
        <v>0</v>
      </c>
      <c r="F140" s="200">
        <f t="shared" si="225"/>
        <v>0</v>
      </c>
      <c r="G140" s="158">
        <f t="shared" si="225"/>
        <v>0</v>
      </c>
      <c r="I140" s="160">
        <v>0</v>
      </c>
      <c r="J140" s="200">
        <v>0</v>
      </c>
      <c r="K140" s="158">
        <v>0</v>
      </c>
      <c r="M140" s="160">
        <v>0</v>
      </c>
      <c r="N140" s="200">
        <v>0</v>
      </c>
      <c r="O140" s="158">
        <v>0</v>
      </c>
      <c r="Q140" s="160">
        <v>0</v>
      </c>
      <c r="R140" s="200">
        <v>0</v>
      </c>
      <c r="S140" s="158">
        <v>0</v>
      </c>
      <c r="U140" s="160">
        <v>0</v>
      </c>
      <c r="V140" s="200">
        <v>0</v>
      </c>
      <c r="W140" s="158">
        <v>0</v>
      </c>
      <c r="Y140" s="160">
        <v>0</v>
      </c>
      <c r="Z140" s="200">
        <v>0</v>
      </c>
      <c r="AA140" s="158">
        <v>0</v>
      </c>
      <c r="AC140" s="160">
        <v>0</v>
      </c>
      <c r="AD140" s="200">
        <v>0</v>
      </c>
      <c r="AE140" s="158">
        <v>0</v>
      </c>
      <c r="AG140" s="160">
        <v>0</v>
      </c>
      <c r="AH140" s="200">
        <v>0</v>
      </c>
      <c r="AI140" s="158">
        <v>0</v>
      </c>
      <c r="AK140" s="160">
        <v>0</v>
      </c>
      <c r="AL140" s="200">
        <v>0</v>
      </c>
      <c r="AM140" s="158">
        <v>0</v>
      </c>
      <c r="AO140" s="160">
        <v>0</v>
      </c>
      <c r="AP140" s="200">
        <v>0</v>
      </c>
      <c r="AQ140" s="158">
        <v>0</v>
      </c>
      <c r="AS140" s="160">
        <v>0</v>
      </c>
      <c r="AT140" s="200">
        <v>0</v>
      </c>
      <c r="AU140" s="158">
        <v>0</v>
      </c>
    </row>
    <row r="141" spans="2:47" x14ac:dyDescent="0.25">
      <c r="B141" s="139">
        <v>3320</v>
      </c>
      <c r="C141" s="193"/>
      <c r="D141" s="199" t="s">
        <v>56</v>
      </c>
      <c r="E141" s="160">
        <f t="shared" si="225"/>
        <v>0</v>
      </c>
      <c r="F141" s="200">
        <f t="shared" si="225"/>
        <v>0</v>
      </c>
      <c r="G141" s="158">
        <f t="shared" si="225"/>
        <v>0</v>
      </c>
      <c r="I141" s="160">
        <v>0</v>
      </c>
      <c r="J141" s="200">
        <v>0</v>
      </c>
      <c r="K141" s="158">
        <v>0</v>
      </c>
      <c r="M141" s="160">
        <v>0</v>
      </c>
      <c r="N141" s="200">
        <v>0</v>
      </c>
      <c r="O141" s="158">
        <v>0</v>
      </c>
      <c r="Q141" s="160">
        <v>0</v>
      </c>
      <c r="R141" s="200">
        <v>0</v>
      </c>
      <c r="S141" s="158">
        <v>0</v>
      </c>
      <c r="U141" s="160">
        <v>0</v>
      </c>
      <c r="V141" s="200">
        <v>0</v>
      </c>
      <c r="W141" s="158">
        <v>0</v>
      </c>
      <c r="Y141" s="160">
        <v>0</v>
      </c>
      <c r="Z141" s="200">
        <v>0</v>
      </c>
      <c r="AA141" s="158">
        <v>0</v>
      </c>
      <c r="AC141" s="160">
        <v>0</v>
      </c>
      <c r="AD141" s="200">
        <v>0</v>
      </c>
      <c r="AE141" s="158">
        <v>0</v>
      </c>
      <c r="AG141" s="160">
        <v>0</v>
      </c>
      <c r="AH141" s="200">
        <v>0</v>
      </c>
      <c r="AI141" s="158">
        <v>0</v>
      </c>
      <c r="AK141" s="160">
        <v>0</v>
      </c>
      <c r="AL141" s="200">
        <v>0</v>
      </c>
      <c r="AM141" s="158">
        <v>0</v>
      </c>
      <c r="AO141" s="160">
        <v>0</v>
      </c>
      <c r="AP141" s="200">
        <v>0</v>
      </c>
      <c r="AQ141" s="158">
        <v>0</v>
      </c>
      <c r="AS141" s="160">
        <v>0</v>
      </c>
      <c r="AT141" s="200">
        <v>0</v>
      </c>
      <c r="AU141" s="158">
        <v>0</v>
      </c>
    </row>
    <row r="142" spans="2:47" x14ac:dyDescent="0.25">
      <c r="B142" s="139"/>
      <c r="C142" s="193"/>
      <c r="D142" s="199"/>
      <c r="E142" s="160"/>
      <c r="F142" s="200"/>
      <c r="G142" s="158"/>
      <c r="I142" s="160"/>
      <c r="J142" s="200"/>
      <c r="K142" s="158"/>
      <c r="M142" s="160"/>
      <c r="N142" s="200"/>
      <c r="O142" s="158"/>
      <c r="Q142" s="160"/>
      <c r="R142" s="200"/>
      <c r="S142" s="158"/>
      <c r="U142" s="160"/>
      <c r="V142" s="200"/>
      <c r="W142" s="158"/>
      <c r="Y142" s="160"/>
      <c r="Z142" s="200"/>
      <c r="AA142" s="158"/>
      <c r="AC142" s="160"/>
      <c r="AD142" s="200"/>
      <c r="AE142" s="158"/>
      <c r="AG142" s="160"/>
      <c r="AH142" s="200"/>
      <c r="AI142" s="158"/>
      <c r="AK142" s="160"/>
      <c r="AL142" s="200"/>
      <c r="AM142" s="158"/>
      <c r="AO142" s="160"/>
      <c r="AP142" s="200"/>
      <c r="AQ142" s="158"/>
      <c r="AS142" s="160"/>
      <c r="AT142" s="200"/>
      <c r="AU142" s="158"/>
    </row>
    <row r="143" spans="2:47" x14ac:dyDescent="0.25">
      <c r="B143" s="139">
        <v>3000</v>
      </c>
      <c r="C143" s="193"/>
      <c r="D143" s="215" t="s">
        <v>57</v>
      </c>
      <c r="E143" s="180">
        <f>+E132+E127+E139</f>
        <v>0</v>
      </c>
      <c r="F143" s="377">
        <f t="shared" ref="F143:G143" si="226">+F132+F127+F139</f>
        <v>0</v>
      </c>
      <c r="G143" s="179">
        <f t="shared" si="226"/>
        <v>0</v>
      </c>
      <c r="I143" s="180">
        <f t="shared" ref="I143:K143" si="227">+I132+I127+I139</f>
        <v>0</v>
      </c>
      <c r="J143" s="377">
        <f t="shared" si="227"/>
        <v>0</v>
      </c>
      <c r="K143" s="179">
        <f t="shared" si="227"/>
        <v>0</v>
      </c>
      <c r="M143" s="180">
        <f t="shared" ref="M143:O143" si="228">+M132+M127+M139</f>
        <v>0</v>
      </c>
      <c r="N143" s="377">
        <f t="shared" si="228"/>
        <v>0</v>
      </c>
      <c r="O143" s="179">
        <f t="shared" si="228"/>
        <v>0</v>
      </c>
      <c r="Q143" s="180">
        <f t="shared" ref="Q143:S143" si="229">+Q132+Q127+Q139</f>
        <v>0</v>
      </c>
      <c r="R143" s="377">
        <f t="shared" si="229"/>
        <v>0</v>
      </c>
      <c r="S143" s="179">
        <f t="shared" si="229"/>
        <v>0</v>
      </c>
      <c r="U143" s="180">
        <f t="shared" ref="U143:W143" si="230">+U132+U127+U139</f>
        <v>0</v>
      </c>
      <c r="V143" s="377">
        <f t="shared" si="230"/>
        <v>0</v>
      </c>
      <c r="W143" s="179">
        <f t="shared" si="230"/>
        <v>0</v>
      </c>
      <c r="Y143" s="180">
        <f t="shared" ref="Y143:AA143" si="231">+Y132+Y127+Y139</f>
        <v>0</v>
      </c>
      <c r="Z143" s="377">
        <f t="shared" si="231"/>
        <v>0</v>
      </c>
      <c r="AA143" s="179">
        <f t="shared" si="231"/>
        <v>0</v>
      </c>
      <c r="AC143" s="180">
        <f t="shared" ref="AC143:AE143" si="232">+AC132+AC127+AC139</f>
        <v>0</v>
      </c>
      <c r="AD143" s="377">
        <f t="shared" si="232"/>
        <v>0</v>
      </c>
      <c r="AE143" s="179">
        <f t="shared" si="232"/>
        <v>0</v>
      </c>
      <c r="AG143" s="180">
        <f t="shared" ref="AG143:AI143" si="233">+AG132+AG127+AG139</f>
        <v>0</v>
      </c>
      <c r="AH143" s="377">
        <f t="shared" si="233"/>
        <v>0</v>
      </c>
      <c r="AI143" s="179">
        <f t="shared" si="233"/>
        <v>0</v>
      </c>
      <c r="AK143" s="180">
        <f t="shared" ref="AK143:AM143" si="234">+AK132+AK127+AK139</f>
        <v>0</v>
      </c>
      <c r="AL143" s="377">
        <f t="shared" si="234"/>
        <v>0</v>
      </c>
      <c r="AM143" s="179">
        <f t="shared" si="234"/>
        <v>0</v>
      </c>
      <c r="AO143" s="180">
        <f t="shared" ref="AO143:AQ143" si="235">+AO132+AO127+AO139</f>
        <v>0</v>
      </c>
      <c r="AP143" s="377">
        <f t="shared" si="235"/>
        <v>0</v>
      </c>
      <c r="AQ143" s="179">
        <f t="shared" si="235"/>
        <v>0</v>
      </c>
      <c r="AS143" s="180">
        <f t="shared" ref="AS143:AU143" si="236">+AS132+AS127+AS139</f>
        <v>0</v>
      </c>
      <c r="AT143" s="377">
        <f t="shared" si="236"/>
        <v>0</v>
      </c>
      <c r="AU143" s="179">
        <f t="shared" si="236"/>
        <v>0</v>
      </c>
    </row>
    <row r="144" spans="2:47" x14ac:dyDescent="0.25">
      <c r="B144" s="139"/>
      <c r="C144" s="193"/>
      <c r="D144" s="194"/>
      <c r="E144" s="152"/>
      <c r="F144" s="204"/>
      <c r="G144" s="149"/>
      <c r="I144" s="152"/>
      <c r="J144" s="204"/>
      <c r="K144" s="149"/>
      <c r="M144" s="152"/>
      <c r="N144" s="204"/>
      <c r="O144" s="149"/>
      <c r="Q144" s="152"/>
      <c r="R144" s="204"/>
      <c r="S144" s="149"/>
      <c r="U144" s="152"/>
      <c r="V144" s="204"/>
      <c r="W144" s="149"/>
      <c r="Y144" s="152"/>
      <c r="Z144" s="204"/>
      <c r="AA144" s="149"/>
      <c r="AC144" s="152"/>
      <c r="AD144" s="204"/>
      <c r="AE144" s="149"/>
      <c r="AG144" s="152"/>
      <c r="AH144" s="204"/>
      <c r="AI144" s="149"/>
      <c r="AK144" s="152"/>
      <c r="AL144" s="204"/>
      <c r="AM144" s="149"/>
      <c r="AO144" s="152"/>
      <c r="AP144" s="204"/>
      <c r="AQ144" s="149"/>
      <c r="AS144" s="152"/>
      <c r="AT144" s="204"/>
      <c r="AU144" s="149"/>
    </row>
    <row r="145" spans="2:47" x14ac:dyDescent="0.25">
      <c r="B145" s="139"/>
      <c r="C145" s="193"/>
      <c r="D145" s="194" t="s">
        <v>58</v>
      </c>
      <c r="E145" s="152">
        <f>+E143+E123</f>
        <v>0</v>
      </c>
      <c r="F145" s="204">
        <f t="shared" ref="F145:G145" si="237">+F143+F123</f>
        <v>0</v>
      </c>
      <c r="G145" s="149">
        <f t="shared" si="237"/>
        <v>0</v>
      </c>
      <c r="I145" s="152">
        <f t="shared" ref="I145:K145" si="238">+I143+I123</f>
        <v>0</v>
      </c>
      <c r="J145" s="204">
        <f t="shared" si="238"/>
        <v>0</v>
      </c>
      <c r="K145" s="149">
        <f t="shared" si="238"/>
        <v>0</v>
      </c>
      <c r="M145" s="152">
        <f t="shared" ref="M145:O145" si="239">+M143+M123</f>
        <v>0</v>
      </c>
      <c r="N145" s="204">
        <f t="shared" si="239"/>
        <v>0</v>
      </c>
      <c r="O145" s="149">
        <f t="shared" si="239"/>
        <v>0</v>
      </c>
      <c r="Q145" s="152">
        <f t="shared" ref="Q145:S145" si="240">+Q143+Q123</f>
        <v>0</v>
      </c>
      <c r="R145" s="204">
        <f t="shared" si="240"/>
        <v>0</v>
      </c>
      <c r="S145" s="149">
        <f t="shared" si="240"/>
        <v>0</v>
      </c>
      <c r="U145" s="152">
        <f t="shared" ref="U145:W145" si="241">+U143+U123</f>
        <v>0</v>
      </c>
      <c r="V145" s="204">
        <f t="shared" si="241"/>
        <v>0</v>
      </c>
      <c r="W145" s="149">
        <f t="shared" si="241"/>
        <v>0</v>
      </c>
      <c r="Y145" s="152">
        <f t="shared" ref="Y145:AA145" si="242">+Y143+Y123</f>
        <v>0</v>
      </c>
      <c r="Z145" s="204">
        <f t="shared" si="242"/>
        <v>0</v>
      </c>
      <c r="AA145" s="149">
        <f t="shared" si="242"/>
        <v>0</v>
      </c>
      <c r="AC145" s="152">
        <f t="shared" ref="AC145:AE145" si="243">+AC143+AC123</f>
        <v>0</v>
      </c>
      <c r="AD145" s="204">
        <f t="shared" si="243"/>
        <v>0</v>
      </c>
      <c r="AE145" s="149">
        <f t="shared" si="243"/>
        <v>0</v>
      </c>
      <c r="AG145" s="152">
        <f t="shared" ref="AG145:AI145" si="244">+AG143+AG123</f>
        <v>0</v>
      </c>
      <c r="AH145" s="204">
        <f t="shared" si="244"/>
        <v>0</v>
      </c>
      <c r="AI145" s="149">
        <f t="shared" si="244"/>
        <v>0</v>
      </c>
      <c r="AK145" s="152">
        <f t="shared" ref="AK145:AM145" si="245">+AK143+AK123</f>
        <v>0</v>
      </c>
      <c r="AL145" s="204">
        <f t="shared" si="245"/>
        <v>0</v>
      </c>
      <c r="AM145" s="149">
        <f t="shared" si="245"/>
        <v>0</v>
      </c>
      <c r="AO145" s="152">
        <f t="shared" ref="AO145:AQ145" si="246">+AO143+AO123</f>
        <v>0</v>
      </c>
      <c r="AP145" s="204">
        <f t="shared" si="246"/>
        <v>0</v>
      </c>
      <c r="AQ145" s="149">
        <f t="shared" si="246"/>
        <v>0</v>
      </c>
      <c r="AS145" s="152">
        <f t="shared" ref="AS145:AU145" si="247">+AS143+AS123</f>
        <v>0</v>
      </c>
      <c r="AT145" s="204">
        <f t="shared" si="247"/>
        <v>0</v>
      </c>
      <c r="AU145" s="149">
        <f t="shared" si="247"/>
        <v>0</v>
      </c>
    </row>
    <row r="146" spans="2:47" x14ac:dyDescent="0.25">
      <c r="B146" s="182"/>
      <c r="C146" s="205"/>
      <c r="D146" s="39"/>
      <c r="E146" s="220"/>
      <c r="F146" s="372"/>
      <c r="G146" s="40"/>
      <c r="I146" s="220"/>
      <c r="J146" s="372"/>
      <c r="K146" s="40"/>
      <c r="M146" s="220"/>
      <c r="N146" s="372"/>
      <c r="O146" s="40"/>
      <c r="Q146" s="220"/>
      <c r="R146" s="372"/>
      <c r="S146" s="40"/>
      <c r="U146" s="220"/>
      <c r="V146" s="372"/>
      <c r="W146" s="40"/>
      <c r="Y146" s="220"/>
      <c r="Z146" s="372"/>
      <c r="AA146" s="40"/>
      <c r="AC146" s="220"/>
      <c r="AD146" s="372"/>
      <c r="AE146" s="40"/>
      <c r="AG146" s="220"/>
      <c r="AH146" s="372"/>
      <c r="AI146" s="40"/>
      <c r="AK146" s="220"/>
      <c r="AL146" s="372"/>
      <c r="AM146" s="40"/>
      <c r="AO146" s="220"/>
      <c r="AP146" s="372"/>
      <c r="AQ146" s="40"/>
      <c r="AS146" s="220"/>
      <c r="AT146" s="372"/>
      <c r="AU146" s="40"/>
    </row>
    <row r="147" spans="2:47" x14ac:dyDescent="0.25">
      <c r="E147" s="222">
        <f>+E63-E133</f>
        <v>0</v>
      </c>
      <c r="F147" s="222">
        <f t="shared" ref="F147:G147" si="248">+F63-F133</f>
        <v>0</v>
      </c>
      <c r="G147" s="222">
        <f t="shared" si="248"/>
        <v>0</v>
      </c>
      <c r="I147" s="222">
        <f t="shared" ref="I147:K147" si="249">+I63-I133</f>
        <v>0</v>
      </c>
      <c r="J147" s="222">
        <f t="shared" si="249"/>
        <v>0</v>
      </c>
      <c r="K147" s="222">
        <f t="shared" si="249"/>
        <v>0</v>
      </c>
      <c r="M147" s="222">
        <f t="shared" ref="M147:O147" si="250">+M63-M133</f>
        <v>0</v>
      </c>
      <c r="N147" s="222">
        <f t="shared" si="250"/>
        <v>0</v>
      </c>
      <c r="O147" s="222">
        <f t="shared" si="250"/>
        <v>0</v>
      </c>
      <c r="Q147" s="222">
        <f t="shared" ref="Q147:S147" si="251">+Q63-Q133</f>
        <v>0</v>
      </c>
      <c r="R147" s="222">
        <f t="shared" si="251"/>
        <v>0</v>
      </c>
      <c r="S147" s="222">
        <f t="shared" si="251"/>
        <v>0</v>
      </c>
      <c r="U147" s="222">
        <f t="shared" ref="U147:W147" si="252">+U63-U133</f>
        <v>0</v>
      </c>
      <c r="V147" s="222">
        <f t="shared" si="252"/>
        <v>0</v>
      </c>
      <c r="W147" s="222">
        <f t="shared" si="252"/>
        <v>0</v>
      </c>
      <c r="Y147" s="222">
        <f t="shared" ref="Y147:AA147" si="253">+Y63-Y133</f>
        <v>0</v>
      </c>
      <c r="Z147" s="222">
        <f t="shared" si="253"/>
        <v>0</v>
      </c>
      <c r="AA147" s="222">
        <f t="shared" si="253"/>
        <v>0</v>
      </c>
      <c r="AC147" s="222">
        <f t="shared" ref="AC147:AE147" si="254">+AC63-AC133</f>
        <v>0</v>
      </c>
      <c r="AD147" s="222">
        <f t="shared" si="254"/>
        <v>0</v>
      </c>
      <c r="AE147" s="222">
        <f t="shared" si="254"/>
        <v>0</v>
      </c>
      <c r="AG147" s="222">
        <f t="shared" ref="AG147:AI147" si="255">+AG63-AG133</f>
        <v>0</v>
      </c>
      <c r="AH147" s="222">
        <f t="shared" si="255"/>
        <v>0</v>
      </c>
      <c r="AI147" s="222">
        <f t="shared" si="255"/>
        <v>0</v>
      </c>
      <c r="AK147" s="222">
        <f t="shared" ref="AK147:AM147" si="256">+AK63-AK133</f>
        <v>0</v>
      </c>
      <c r="AL147" s="222">
        <f t="shared" si="256"/>
        <v>0</v>
      </c>
      <c r="AM147" s="222">
        <f t="shared" si="256"/>
        <v>0</v>
      </c>
      <c r="AO147" s="222">
        <f t="shared" ref="AO147:AQ147" si="257">+AO63-AO133</f>
        <v>0</v>
      </c>
      <c r="AP147" s="222">
        <f t="shared" si="257"/>
        <v>0</v>
      </c>
      <c r="AQ147" s="222">
        <f t="shared" si="257"/>
        <v>0</v>
      </c>
      <c r="AS147" s="222">
        <f t="shared" ref="AS147:AU147" si="258">+AS63-AS133</f>
        <v>0</v>
      </c>
      <c r="AT147" s="222">
        <f t="shared" si="258"/>
        <v>0</v>
      </c>
      <c r="AU147" s="222">
        <f t="shared" si="258"/>
        <v>0</v>
      </c>
    </row>
    <row r="148" spans="2:47" x14ac:dyDescent="0.25">
      <c r="E148" s="222">
        <f>+E97-E123-E143</f>
        <v>0</v>
      </c>
      <c r="F148" s="222">
        <f t="shared" ref="F148:G148" si="259">+F97-F123-F143</f>
        <v>0</v>
      </c>
      <c r="G148" s="222">
        <f t="shared" si="259"/>
        <v>0</v>
      </c>
      <c r="I148" s="222">
        <f t="shared" ref="I148:K148" si="260">+I97-I123-I143</f>
        <v>0</v>
      </c>
      <c r="J148" s="222">
        <f t="shared" si="260"/>
        <v>0</v>
      </c>
      <c r="K148" s="222">
        <f t="shared" si="260"/>
        <v>0</v>
      </c>
      <c r="M148" s="222">
        <f t="shared" ref="M148:O148" si="261">+M97-M123-M143</f>
        <v>0</v>
      </c>
      <c r="N148" s="222">
        <f t="shared" si="261"/>
        <v>0</v>
      </c>
      <c r="O148" s="222">
        <f t="shared" si="261"/>
        <v>0</v>
      </c>
      <c r="Q148" s="222">
        <f t="shared" ref="Q148:S148" si="262">+Q97-Q123-Q143</f>
        <v>0</v>
      </c>
      <c r="R148" s="222">
        <f t="shared" si="262"/>
        <v>0</v>
      </c>
      <c r="S148" s="222">
        <f t="shared" si="262"/>
        <v>0</v>
      </c>
      <c r="U148" s="222">
        <f t="shared" ref="U148:W148" si="263">+U97-U123-U143</f>
        <v>0</v>
      </c>
      <c r="V148" s="222">
        <f t="shared" si="263"/>
        <v>0</v>
      </c>
      <c r="W148" s="222">
        <f t="shared" si="263"/>
        <v>0</v>
      </c>
      <c r="Y148" s="222">
        <f t="shared" ref="Y148:AA148" si="264">+Y97-Y123-Y143</f>
        <v>0</v>
      </c>
      <c r="Z148" s="222">
        <f t="shared" si="264"/>
        <v>0</v>
      </c>
      <c r="AA148" s="222">
        <f t="shared" si="264"/>
        <v>0</v>
      </c>
      <c r="AC148" s="222">
        <f t="shared" ref="AC148:AE148" si="265">+AC97-AC123-AC143</f>
        <v>0</v>
      </c>
      <c r="AD148" s="222">
        <f t="shared" si="265"/>
        <v>0</v>
      </c>
      <c r="AE148" s="222">
        <f t="shared" si="265"/>
        <v>0</v>
      </c>
      <c r="AG148" s="222">
        <f t="shared" ref="AG148:AI148" si="266">+AG97-AG123-AG143</f>
        <v>0</v>
      </c>
      <c r="AH148" s="222">
        <f t="shared" si="266"/>
        <v>0</v>
      </c>
      <c r="AI148" s="222">
        <f t="shared" si="266"/>
        <v>0</v>
      </c>
      <c r="AK148" s="222">
        <f t="shared" ref="AK148:AM148" si="267">+AK97-AK123-AK143</f>
        <v>0</v>
      </c>
      <c r="AL148" s="222">
        <f t="shared" si="267"/>
        <v>0</v>
      </c>
      <c r="AM148" s="222">
        <f t="shared" si="267"/>
        <v>0</v>
      </c>
      <c r="AO148" s="222">
        <f t="shared" ref="AO148:AQ148" si="268">+AO97-AO123-AO143</f>
        <v>0</v>
      </c>
      <c r="AP148" s="222">
        <f t="shared" si="268"/>
        <v>0</v>
      </c>
      <c r="AQ148" s="222">
        <f t="shared" si="268"/>
        <v>0</v>
      </c>
      <c r="AS148" s="222">
        <f t="shared" ref="AS148:AU148" si="269">+AS97-AS123-AS143</f>
        <v>0</v>
      </c>
      <c r="AT148" s="222">
        <f t="shared" si="269"/>
        <v>0</v>
      </c>
      <c r="AU148" s="222">
        <f t="shared" si="269"/>
        <v>0</v>
      </c>
    </row>
  </sheetData>
  <mergeCells count="26">
    <mergeCell ref="B1:G1"/>
    <mergeCell ref="B2:G2"/>
    <mergeCell ref="B3:G3"/>
    <mergeCell ref="I3:K3"/>
    <mergeCell ref="M3:O3"/>
    <mergeCell ref="Q69:S69"/>
    <mergeCell ref="U69:W69"/>
    <mergeCell ref="Y69:AA69"/>
    <mergeCell ref="AC69:AE69"/>
    <mergeCell ref="U3:W3"/>
    <mergeCell ref="Y3:AA3"/>
    <mergeCell ref="AC3:AE3"/>
    <mergeCell ref="Q3:S3"/>
    <mergeCell ref="B67:G67"/>
    <mergeCell ref="B68:G68"/>
    <mergeCell ref="B69:G69"/>
    <mergeCell ref="I69:K69"/>
    <mergeCell ref="M69:O69"/>
    <mergeCell ref="AG69:AI69"/>
    <mergeCell ref="AK69:AM69"/>
    <mergeCell ref="AO69:AQ69"/>
    <mergeCell ref="AS69:AU69"/>
    <mergeCell ref="AS3:AU3"/>
    <mergeCell ref="AG3:AI3"/>
    <mergeCell ref="AK3:AM3"/>
    <mergeCell ref="AO3:AQ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workbookViewId="0">
      <selection activeCell="C12" sqref="C12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4" width="15.28515625" style="256" bestFit="1" customWidth="1"/>
    <col min="5" max="5" width="15.85546875" style="256" bestFit="1" customWidth="1"/>
    <col min="6" max="6" width="15.7109375" style="256" hidden="1" customWidth="1"/>
    <col min="7" max="7" width="50.7109375" style="259" customWidth="1"/>
    <col min="8" max="9" width="15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6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5.140625" style="259" customWidth="1"/>
    <col min="30" max="30" width="14.7109375" style="259" customWidth="1"/>
    <col min="31" max="31" width="15.140625" style="259" hidden="1" customWidth="1"/>
    <col min="32" max="32" width="15.28515625" style="259" hidden="1" customWidth="1"/>
    <col min="33" max="33" width="7.28515625" style="259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5.140625" style="259" bestFit="1" customWidth="1"/>
    <col min="39" max="39" width="15.7109375" style="259" bestFit="1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+'[6]31200'!B1</f>
        <v>3.1.2.0.0  Entidades Paramunicipales Empresariales No Financieras Con Participacion Estatal Mayoritaria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3.1.2.0.0  Entidades Paramunicipales Empresariales No Financieras Con Participacion Estatal Mayoritaria</v>
      </c>
      <c r="N2" s="432"/>
      <c r="O2" s="432"/>
      <c r="P2" s="433"/>
      <c r="Q2" s="228"/>
      <c r="R2" s="225"/>
      <c r="S2" s="224"/>
      <c r="T2" s="386" t="str">
        <f>+C2</f>
        <v>3.1.2.0.0  Entidades Paramunicipales Empresariales No Financieras Con Participacion Estatal Mayoritaria</v>
      </c>
      <c r="U2" s="387"/>
      <c r="V2" s="387"/>
      <c r="W2" s="387"/>
      <c r="X2" s="387"/>
      <c r="Y2" s="388"/>
      <c r="Z2" s="225"/>
      <c r="AA2" s="224"/>
      <c r="AB2" s="431" t="str">
        <f>+C2</f>
        <v>3.1.2.0.0  Entidades Paramunicipales Empresariales No Financieras Con Participacion Estatal Mayoritaria</v>
      </c>
      <c r="AC2" s="432"/>
      <c r="AD2" s="432"/>
      <c r="AE2" s="229"/>
      <c r="AF2" s="230"/>
      <c r="AG2" s="225"/>
      <c r="AH2" s="224"/>
      <c r="AI2" s="431" t="str">
        <f>+C2</f>
        <v>3.1.2.0.0  Entidades Paramunicipales Empresariales No Financieras Con Participacion Estatal Mayoritaria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+'[6]31200'!B68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+'[6]31200'!B2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178</v>
      </c>
      <c r="D4" s="426"/>
      <c r="E4" s="426"/>
      <c r="F4" s="426"/>
      <c r="G4" s="426"/>
      <c r="H4" s="426"/>
      <c r="I4" s="426"/>
      <c r="J4" s="231"/>
      <c r="K4" s="225"/>
      <c r="L4" s="224"/>
      <c r="M4" s="425" t="s">
        <v>178</v>
      </c>
      <c r="N4" s="426"/>
      <c r="O4" s="426"/>
      <c r="P4" s="427"/>
      <c r="Q4" s="232"/>
      <c r="R4" s="225"/>
      <c r="S4" s="224"/>
      <c r="T4" s="436" t="str">
        <f>+M4</f>
        <v>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Al 31 de Diciembre de 2020</v>
      </c>
      <c r="AC4" s="426"/>
      <c r="AD4" s="426"/>
      <c r="AE4" s="233"/>
      <c r="AF4" s="234"/>
      <c r="AG4" s="225"/>
      <c r="AH4" s="224"/>
      <c r="AI4" s="425" t="str">
        <f>+T4</f>
        <v>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>
        <v>2019</v>
      </c>
      <c r="F6" s="245">
        <v>2017</v>
      </c>
      <c r="G6" s="246" t="s">
        <v>2</v>
      </c>
      <c r="H6" s="245">
        <v>2020</v>
      </c>
      <c r="I6" s="137">
        <v>2019</v>
      </c>
      <c r="J6" s="191">
        <v>2017</v>
      </c>
      <c r="K6" s="247"/>
      <c r="L6" s="248"/>
      <c r="M6" s="134"/>
      <c r="N6" s="135"/>
      <c r="O6" s="245">
        <v>2020</v>
      </c>
      <c r="P6" s="137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0</v>
      </c>
      <c r="AE6" s="254">
        <f>IF(F32&gt;E32,F32-E32,0)</f>
        <v>0</v>
      </c>
      <c r="AF6" s="255">
        <f>IF(E32&gt;F32,E32-F32,0)</f>
        <v>0</v>
      </c>
      <c r="AG6" s="225"/>
      <c r="AH6" s="224"/>
      <c r="AI6" s="439" t="s">
        <v>115</v>
      </c>
      <c r="AJ6" s="440"/>
      <c r="AK6" s="440"/>
      <c r="AL6" s="245">
        <v>2020</v>
      </c>
      <c r="AM6" s="137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0</v>
      </c>
      <c r="V7" s="262"/>
      <c r="W7" s="262"/>
      <c r="X7" s="261"/>
      <c r="Y7" s="263">
        <f>SUM(U7:X7)</f>
        <v>0</v>
      </c>
      <c r="Z7" s="225"/>
      <c r="AA7" s="243">
        <v>1100</v>
      </c>
      <c r="AB7" s="264" t="s">
        <v>3</v>
      </c>
      <c r="AC7" s="265">
        <f>IF(E17&gt;D17,E17-D17,0)</f>
        <v>0</v>
      </c>
      <c r="AD7" s="266">
        <f>IF(D17&gt;E17,D17-E17,0)</f>
        <v>0</v>
      </c>
      <c r="AE7" s="265">
        <f>IF(F17&gt;E17,F17-E17,0)</f>
        <v>0</v>
      </c>
      <c r="AF7" s="266">
        <f>IF(E17&gt;F17,E17-F17,0)</f>
        <v>0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0</v>
      </c>
      <c r="P8" s="149">
        <f>SUM(P9:P15)</f>
        <v>0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0</v>
      </c>
      <c r="V8" s="262"/>
      <c r="W8" s="262"/>
      <c r="X8" s="262"/>
      <c r="Y8" s="278">
        <f>SUM(U8:X8)</f>
        <v>0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0</v>
      </c>
      <c r="AE8" s="279">
        <f t="shared" ref="AE8:AE14" si="2">IF(F9&gt;E9,F9-E9,0)</f>
        <v>0</v>
      </c>
      <c r="AF8" s="280">
        <f t="shared" ref="AF8:AF14" si="3">IF(E9&gt;F9,E9-F9,0)</f>
        <v>0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+'[6]31200'!E74</f>
        <v>0</v>
      </c>
      <c r="E9" s="286">
        <f>+'[6]31200'!F74</f>
        <v>0</v>
      </c>
      <c r="F9" s="286">
        <f>+'[6]31200'!G74</f>
        <v>0</v>
      </c>
      <c r="G9" s="287" t="s">
        <v>6</v>
      </c>
      <c r="H9" s="286">
        <f>+'[6]31200'!E102</f>
        <v>0</v>
      </c>
      <c r="I9" s="158">
        <f>+'[6]31200'!F102</f>
        <v>0</v>
      </c>
      <c r="J9" s="158">
        <f>+'[6]31200'!G102</f>
        <v>0</v>
      </c>
      <c r="K9" s="286"/>
      <c r="L9" s="275">
        <v>4110</v>
      </c>
      <c r="M9" s="154"/>
      <c r="N9" s="155" t="s">
        <v>62</v>
      </c>
      <c r="O9" s="286">
        <f>+'[6]31200'!E7</f>
        <v>0</v>
      </c>
      <c r="P9" s="158">
        <f>+'[6]31200'!F7</f>
        <v>0</v>
      </c>
      <c r="Q9" s="158">
        <f>+'[6]31200'!G7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0</v>
      </c>
      <c r="AE9" s="279">
        <f t="shared" si="2"/>
        <v>0</v>
      </c>
      <c r="AF9" s="280">
        <f t="shared" si="3"/>
        <v>0</v>
      </c>
      <c r="AG9" s="225"/>
      <c r="AH9" s="224"/>
      <c r="AI9" s="267"/>
      <c r="AJ9" s="282" t="s">
        <v>129</v>
      </c>
      <c r="AK9" s="282"/>
      <c r="AL9" s="261">
        <f>SUM(AL10:AL19)</f>
        <v>0</v>
      </c>
      <c r="AM9" s="263">
        <f>SUM(AM10:AM19)</f>
        <v>0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+'[6]31200'!E75</f>
        <v>0</v>
      </c>
      <c r="E10" s="286">
        <f>+'[6]31200'!F75</f>
        <v>0</v>
      </c>
      <c r="F10" s="286">
        <f>+'[6]31200'!G75</f>
        <v>0</v>
      </c>
      <c r="G10" s="287" t="s">
        <v>8</v>
      </c>
      <c r="H10" s="286">
        <f>+'[6]31200'!E103</f>
        <v>0</v>
      </c>
      <c r="I10" s="158">
        <f>+'[6]31200'!F103</f>
        <v>0</v>
      </c>
      <c r="J10" s="158">
        <f>+'[6]31200'!G103</f>
        <v>0</v>
      </c>
      <c r="K10" s="286"/>
      <c r="L10" s="275">
        <v>4120</v>
      </c>
      <c r="M10" s="154"/>
      <c r="N10" s="155" t="s">
        <v>63</v>
      </c>
      <c r="O10" s="286">
        <f>+'[6]31200'!E8</f>
        <v>0</v>
      </c>
      <c r="P10" s="158">
        <f>+'[6]31200'!F8</f>
        <v>0</v>
      </c>
      <c r="Q10" s="158">
        <f>+'[6]31200'!G8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0</v>
      </c>
      <c r="AD10" s="280">
        <f t="shared" si="1"/>
        <v>0</v>
      </c>
      <c r="AE10" s="279">
        <f t="shared" si="2"/>
        <v>0</v>
      </c>
      <c r="AF10" s="280">
        <f t="shared" si="3"/>
        <v>0</v>
      </c>
      <c r="AG10" s="225"/>
      <c r="AH10" s="275">
        <v>4110</v>
      </c>
      <c r="AI10" s="267"/>
      <c r="AJ10" s="268"/>
      <c r="AK10" s="288" t="s">
        <v>62</v>
      </c>
      <c r="AL10" s="277">
        <f>+O9</f>
        <v>0</v>
      </c>
      <c r="AM10" s="289">
        <f t="shared" ref="AM10:AM16" si="5">+P9</f>
        <v>0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+'[6]31200'!E76</f>
        <v>0</v>
      </c>
      <c r="E11" s="286">
        <f>+'[6]31200'!F76</f>
        <v>0</v>
      </c>
      <c r="F11" s="286">
        <f>+'[6]31200'!G76</f>
        <v>0</v>
      </c>
      <c r="G11" s="287" t="s">
        <v>10</v>
      </c>
      <c r="H11" s="286">
        <f>+'[6]31200'!E104</f>
        <v>0</v>
      </c>
      <c r="I11" s="158">
        <f>+'[6]31200'!F104</f>
        <v>0</v>
      </c>
      <c r="J11" s="158">
        <f>+'[6]31200'!G104</f>
        <v>0</v>
      </c>
      <c r="K11" s="286"/>
      <c r="L11" s="275">
        <v>4130</v>
      </c>
      <c r="M11" s="154"/>
      <c r="N11" s="155" t="s">
        <v>64</v>
      </c>
      <c r="O11" s="286">
        <f>+'[6]31200'!E9</f>
        <v>0</v>
      </c>
      <c r="P11" s="158">
        <f>+'[6]31200'!F9</f>
        <v>0</v>
      </c>
      <c r="Q11" s="158">
        <f>+'[6]31200'!G9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+'[6]31200'!E77</f>
        <v>0</v>
      </c>
      <c r="E12" s="286">
        <f>+'[6]31200'!F77</f>
        <v>0</v>
      </c>
      <c r="F12" s="286">
        <f>+'[6]31200'!G77</f>
        <v>0</v>
      </c>
      <c r="G12" s="287" t="s">
        <v>12</v>
      </c>
      <c r="H12" s="286">
        <f>+'[6]31200'!E105</f>
        <v>0</v>
      </c>
      <c r="I12" s="158">
        <f>+'[6]31200'!F105</f>
        <v>0</v>
      </c>
      <c r="J12" s="158">
        <f>+'[6]31200'!G105</f>
        <v>0</v>
      </c>
      <c r="K12" s="286"/>
      <c r="L12" s="275">
        <v>4140</v>
      </c>
      <c r="M12" s="154"/>
      <c r="N12" s="155" t="s">
        <v>65</v>
      </c>
      <c r="O12" s="286">
        <f>+'[6]31200'!E10</f>
        <v>0</v>
      </c>
      <c r="P12" s="158">
        <f>+'[6]31200'!F10</f>
        <v>0</v>
      </c>
      <c r="Q12" s="158">
        <f>+'[6]31200'!G10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0</v>
      </c>
      <c r="W12" s="261">
        <f>SUM(W13:W17)</f>
        <v>0</v>
      </c>
      <c r="X12" s="261"/>
      <c r="Y12" s="263">
        <f t="shared" ref="Y12:Y17" si="7">SUM(U12:X12)</f>
        <v>0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+'[6]31200'!E78</f>
        <v>0</v>
      </c>
      <c r="E13" s="286">
        <f>+'[6]31200'!F78</f>
        <v>0</v>
      </c>
      <c r="F13" s="286">
        <f>+'[6]31200'!G78</f>
        <v>0</v>
      </c>
      <c r="G13" s="287" t="s">
        <v>14</v>
      </c>
      <c r="H13" s="286">
        <f>+'[6]31200'!E106</f>
        <v>0</v>
      </c>
      <c r="I13" s="158">
        <f>+'[6]31200'!F106</f>
        <v>0</v>
      </c>
      <c r="J13" s="158">
        <f>+'[6]31200'!G106</f>
        <v>0</v>
      </c>
      <c r="K13" s="286"/>
      <c r="L13" s="275">
        <v>4150</v>
      </c>
      <c r="M13" s="154"/>
      <c r="N13" s="155" t="s">
        <v>66</v>
      </c>
      <c r="O13" s="286">
        <f>+'[6]31200'!E11</f>
        <v>0</v>
      </c>
      <c r="P13" s="158">
        <f>+'[6]31200'!F11</f>
        <v>0</v>
      </c>
      <c r="Q13" s="158">
        <f>+'[6]31200'!G11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0</v>
      </c>
      <c r="X13" s="262"/>
      <c r="Y13" s="278">
        <f t="shared" si="7"/>
        <v>0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0</v>
      </c>
      <c r="AM13" s="289">
        <f t="shared" si="5"/>
        <v>0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+'[6]31200'!E79</f>
        <v>0</v>
      </c>
      <c r="E14" s="286">
        <f>+'[6]31200'!F79</f>
        <v>0</v>
      </c>
      <c r="F14" s="286">
        <f>+'[6]31200'!G79</f>
        <v>0</v>
      </c>
      <c r="G14" s="287" t="s">
        <v>16</v>
      </c>
      <c r="H14" s="286">
        <f>+'[6]31200'!E107</f>
        <v>0</v>
      </c>
      <c r="I14" s="158">
        <f>+'[6]31200'!F107</f>
        <v>0</v>
      </c>
      <c r="J14" s="158">
        <f>+'[6]31200'!G107</f>
        <v>0</v>
      </c>
      <c r="K14" s="286"/>
      <c r="L14" s="275">
        <v>4160</v>
      </c>
      <c r="M14" s="154"/>
      <c r="N14" s="155" t="s">
        <v>67</v>
      </c>
      <c r="O14" s="286">
        <f>+'[6]31200'!E12</f>
        <v>0</v>
      </c>
      <c r="P14" s="158">
        <f>+'[6]31200'!F12</f>
        <v>0</v>
      </c>
      <c r="Q14" s="158">
        <f>+'[6]31200'!G12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0</v>
      </c>
      <c r="W14" s="262"/>
      <c r="X14" s="262"/>
      <c r="Y14" s="278">
        <f t="shared" si="7"/>
        <v>0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0</v>
      </c>
      <c r="AM14" s="289">
        <f t="shared" si="5"/>
        <v>0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+'[6]31200'!E80</f>
        <v>0</v>
      </c>
      <c r="E15" s="286">
        <f>+'[6]31200'!F80</f>
        <v>0</v>
      </c>
      <c r="F15" s="286">
        <f>+'[6]31200'!G80</f>
        <v>0</v>
      </c>
      <c r="G15" s="287" t="s">
        <v>18</v>
      </c>
      <c r="H15" s="286">
        <f>+'[6]31200'!E108</f>
        <v>0</v>
      </c>
      <c r="I15" s="158">
        <f>+'[6]31200'!F108</f>
        <v>0</v>
      </c>
      <c r="J15" s="158">
        <f>+'[6]31200'!G108</f>
        <v>0</v>
      </c>
      <c r="K15" s="286"/>
      <c r="L15" s="275">
        <v>4170</v>
      </c>
      <c r="M15" s="154"/>
      <c r="N15" s="155" t="s">
        <v>68</v>
      </c>
      <c r="O15" s="286">
        <f>+'[6]31200'!E13</f>
        <v>0</v>
      </c>
      <c r="P15" s="158">
        <f>+'[6]31200'!F13</f>
        <v>0</v>
      </c>
      <c r="Q15" s="158">
        <f>+'[6]31200'!G13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0</v>
      </c>
      <c r="AM15" s="289">
        <f t="shared" si="5"/>
        <v>0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287" t="s">
        <v>19</v>
      </c>
      <c r="H16" s="286">
        <f>+'[6]31200'!E109</f>
        <v>0</v>
      </c>
      <c r="I16" s="158">
        <f>+'[6]31200'!F109</f>
        <v>0</v>
      </c>
      <c r="J16" s="158">
        <f>+'[6]31200'!G109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64" t="s">
        <v>22</v>
      </c>
      <c r="AC16" s="265">
        <f>IF(E30&gt;D30,E30-D30,0)</f>
        <v>0</v>
      </c>
      <c r="AD16" s="266">
        <f>IF(D30&gt;E30,D30-E30,0)</f>
        <v>0</v>
      </c>
      <c r="AE16" s="265">
        <f>IF(F30&gt;E30,F30-E30,0)</f>
        <v>0</v>
      </c>
      <c r="AF16" s="266">
        <f>IF(E30&gt;F30,E30-F30,0)</f>
        <v>0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91">
        <f>SUM(D9:D15)</f>
        <v>0</v>
      </c>
      <c r="E17" s="291">
        <f>SUM(E9:E15)</f>
        <v>0</v>
      </c>
      <c r="F17" s="291">
        <f>SUM(F9:F15)</f>
        <v>0</v>
      </c>
      <c r="G17" s="287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0</v>
      </c>
      <c r="P17" s="149">
        <f>SUM(P18:P19)</f>
        <v>0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0</v>
      </c>
      <c r="AE17" s="279">
        <f t="shared" ref="AE17:AE25" si="11">IF(F20&gt;E20,F20-E20,0)</f>
        <v>0</v>
      </c>
      <c r="AF17" s="280">
        <f t="shared" ref="AF17:AF25" si="12">IF(E20&gt;F20,E20-F20,0)</f>
        <v>0</v>
      </c>
      <c r="AH17" s="275">
        <v>4210</v>
      </c>
      <c r="AI17" s="267"/>
      <c r="AJ17" s="268"/>
      <c r="AK17" s="292" t="s">
        <v>135</v>
      </c>
      <c r="AL17" s="277">
        <f>+O18</f>
        <v>0</v>
      </c>
      <c r="AM17" s="289">
        <f t="shared" ref="AM17:AM18" si="13">+P18</f>
        <v>0</v>
      </c>
    </row>
    <row r="18" spans="1:39" x14ac:dyDescent="0.25">
      <c r="A18" s="275"/>
      <c r="B18" s="275"/>
      <c r="C18" s="244"/>
      <c r="G18" s="293" t="s">
        <v>21</v>
      </c>
      <c r="H18" s="291">
        <f>SUM(H9:H16)</f>
        <v>0</v>
      </c>
      <c r="I18" s="176">
        <f>SUM(I9:I16)</f>
        <v>0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+'[6]31200'!E16</f>
        <v>0</v>
      </c>
      <c r="P18" s="158">
        <f>+'[6]31200'!F16</f>
        <v>0</v>
      </c>
      <c r="Q18" s="158">
        <f>+'[6]31200'!G16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+'[6]31200'!E17</f>
        <v>0</v>
      </c>
      <c r="P19" s="158">
        <f>+'[6]31200'!F17</f>
        <v>0</v>
      </c>
      <c r="Q19" s="158">
        <f>+'[6]31200'!G17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0</v>
      </c>
      <c r="AE19" s="279">
        <f t="shared" si="11"/>
        <v>0</v>
      </c>
      <c r="AF19" s="280">
        <f t="shared" si="12"/>
        <v>0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+'[6]31200'!E85</f>
        <v>0</v>
      </c>
      <c r="E20" s="286">
        <f>+'[6]31200'!F85</f>
        <v>0</v>
      </c>
      <c r="F20" s="286">
        <f>+'[6]31200'!G85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0</v>
      </c>
      <c r="AE20" s="279">
        <f t="shared" si="11"/>
        <v>0</v>
      </c>
      <c r="AF20" s="280">
        <f t="shared" si="12"/>
        <v>0</v>
      </c>
      <c r="AI20" s="267"/>
      <c r="AJ20" s="282" t="s">
        <v>130</v>
      </c>
      <c r="AK20" s="282"/>
      <c r="AL20" s="261">
        <f>SUM(AL21:AL36)</f>
        <v>0</v>
      </c>
      <c r="AM20" s="263">
        <f>SUM(AM21:AM36)</f>
        <v>0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+'[6]31200'!E86</f>
        <v>0</v>
      </c>
      <c r="E21" s="286">
        <f>+'[6]31200'!F86</f>
        <v>0</v>
      </c>
      <c r="F21" s="286">
        <f>+'[6]31200'!G86</f>
        <v>0</v>
      </c>
      <c r="G21" s="287" t="s">
        <v>26</v>
      </c>
      <c r="H21" s="286">
        <f>+'[6]31200'!E114</f>
        <v>0</v>
      </c>
      <c r="I21" s="158">
        <f>+'[6]31200'!F114</f>
        <v>0</v>
      </c>
      <c r="J21" s="158">
        <f>+'[6]31200'!G114</f>
        <v>0</v>
      </c>
      <c r="K21" s="286"/>
      <c r="L21" s="275">
        <v>4320</v>
      </c>
      <c r="M21" s="154"/>
      <c r="N21" s="155" t="s">
        <v>73</v>
      </c>
      <c r="O21" s="286">
        <f>+'[6]31200'!E19</f>
        <v>0</v>
      </c>
      <c r="P21" s="158">
        <f>+'[6]31200'!F19</f>
        <v>0</v>
      </c>
      <c r="Q21" s="158">
        <f>+'[6]31200'!G19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0</v>
      </c>
      <c r="AE21" s="279">
        <f t="shared" si="11"/>
        <v>0</v>
      </c>
      <c r="AF21" s="280">
        <f t="shared" si="12"/>
        <v>0</v>
      </c>
      <c r="AH21" s="275">
        <v>5110</v>
      </c>
      <c r="AI21" s="267"/>
      <c r="AJ21" s="268"/>
      <c r="AK21" s="292" t="s">
        <v>81</v>
      </c>
      <c r="AL21" s="277">
        <f>+O31</f>
        <v>0</v>
      </c>
      <c r="AM21" s="289">
        <f>+P31</f>
        <v>0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+'[6]31200'!E87</f>
        <v>0</v>
      </c>
      <c r="E22" s="286">
        <f>+'[6]31200'!F87</f>
        <v>0</v>
      </c>
      <c r="F22" s="286">
        <f>+'[6]31200'!G87</f>
        <v>0</v>
      </c>
      <c r="G22" s="287" t="s">
        <v>28</v>
      </c>
      <c r="H22" s="286">
        <f>+'[6]31200'!E115</f>
        <v>0</v>
      </c>
      <c r="I22" s="158">
        <f>+'[6]31200'!F115</f>
        <v>0</v>
      </c>
      <c r="J22" s="158">
        <f>+'[6]31200'!G115</f>
        <v>0</v>
      </c>
      <c r="K22" s="286"/>
      <c r="L22" s="275">
        <v>4330</v>
      </c>
      <c r="M22" s="154"/>
      <c r="N22" s="155" t="s">
        <v>74</v>
      </c>
      <c r="O22" s="286">
        <f>+'[6]31200'!E20</f>
        <v>0</v>
      </c>
      <c r="P22" s="158">
        <f>+'[6]31200'!F20</f>
        <v>0</v>
      </c>
      <c r="Q22" s="158">
        <f>+'[6]31200'!G20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0</v>
      </c>
      <c r="AD22" s="280">
        <f t="shared" si="10"/>
        <v>0</v>
      </c>
      <c r="AE22" s="279">
        <f t="shared" si="11"/>
        <v>0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0</v>
      </c>
      <c r="AM22" s="289">
        <f>+P32</f>
        <v>0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+'[6]31200'!E88</f>
        <v>0</v>
      </c>
      <c r="E23" s="286">
        <f>+'[6]31200'!F88</f>
        <v>0</v>
      </c>
      <c r="F23" s="286">
        <f>+'[6]31200'!G88</f>
        <v>0</v>
      </c>
      <c r="G23" s="287" t="s">
        <v>30</v>
      </c>
      <c r="H23" s="286">
        <f>+'[6]31200'!E116</f>
        <v>0</v>
      </c>
      <c r="I23" s="158">
        <f>+'[6]31200'!F116</f>
        <v>0</v>
      </c>
      <c r="J23" s="158">
        <f>+'[6]31200'!G116</f>
        <v>0</v>
      </c>
      <c r="K23" s="286"/>
      <c r="L23" s="275">
        <v>4340</v>
      </c>
      <c r="M23" s="154"/>
      <c r="N23" s="155" t="s">
        <v>75</v>
      </c>
      <c r="O23" s="286">
        <f>+'[6]31200'!E21</f>
        <v>0</v>
      </c>
      <c r="P23" s="158">
        <f>+'[6]31200'!F21</f>
        <v>0</v>
      </c>
      <c r="Q23" s="158">
        <f>+'[6]31200'!G21</f>
        <v>0</v>
      </c>
      <c r="S23" s="260"/>
      <c r="T23" s="253" t="s">
        <v>187</v>
      </c>
      <c r="U23" s="261">
        <f>+U7</f>
        <v>0</v>
      </c>
      <c r="V23" s="261">
        <f>+V7+V12+V19</f>
        <v>0</v>
      </c>
      <c r="W23" s="261">
        <f>+W7+W12+W19</f>
        <v>0</v>
      </c>
      <c r="X23" s="261">
        <f>+X7+X12+X19</f>
        <v>0</v>
      </c>
      <c r="Y23" s="263">
        <f>+Y7+Y12+Y19</f>
        <v>0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0</v>
      </c>
      <c r="AE23" s="279">
        <f t="shared" si="11"/>
        <v>0</v>
      </c>
      <c r="AF23" s="280">
        <f t="shared" si="12"/>
        <v>0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0</v>
      </c>
      <c r="AM23" s="289">
        <f t="shared" si="16"/>
        <v>0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+'[6]31200'!E89</f>
        <v>0</v>
      </c>
      <c r="E24" s="286">
        <f>+'[6]31200'!F89</f>
        <v>0</v>
      </c>
      <c r="F24" s="286">
        <f>+'[6]31200'!G89</f>
        <v>0</v>
      </c>
      <c r="G24" s="287" t="s">
        <v>32</v>
      </c>
      <c r="H24" s="286">
        <f>+'[6]31200'!E117</f>
        <v>0</v>
      </c>
      <c r="I24" s="158">
        <f>+'[6]31200'!F117</f>
        <v>0</v>
      </c>
      <c r="J24" s="158">
        <f>+'[6]31200'!G117</f>
        <v>0</v>
      </c>
      <c r="K24" s="286"/>
      <c r="L24" s="275">
        <v>4390</v>
      </c>
      <c r="M24" s="154"/>
      <c r="N24" s="155" t="s">
        <v>76</v>
      </c>
      <c r="O24" s="286">
        <f>+'[6]31200'!E22</f>
        <v>0</v>
      </c>
      <c r="P24" s="158">
        <f>+'[6]31200'!F22</f>
        <v>0</v>
      </c>
      <c r="Q24" s="158">
        <f>+'[6]31200'!G22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0</v>
      </c>
      <c r="AM24" s="289">
        <f t="shared" ref="AM24:AM32" si="17">+P35</f>
        <v>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+'[6]31200'!E90</f>
        <v>0</v>
      </c>
      <c r="E25" s="286">
        <f>+'[6]31200'!F90</f>
        <v>0</v>
      </c>
      <c r="F25" s="286">
        <f>+'[6]31200'!G90</f>
        <v>0</v>
      </c>
      <c r="G25" s="155" t="s">
        <v>34</v>
      </c>
      <c r="H25" s="286">
        <f>+'[6]31200'!E118</f>
        <v>0</v>
      </c>
      <c r="I25" s="158">
        <f>+'[6]31200'!F118</f>
        <v>0</v>
      </c>
      <c r="J25" s="158">
        <f>+'[6]31200'!G118</f>
        <v>0</v>
      </c>
      <c r="K25" s="286"/>
      <c r="L25" s="275"/>
      <c r="M25" s="154"/>
      <c r="N25" s="155" t="s">
        <v>77</v>
      </c>
      <c r="O25" s="286">
        <f>+'[6]31200'!E23</f>
        <v>0</v>
      </c>
      <c r="P25" s="158">
        <f>+'[6]31200'!F23</f>
        <v>0</v>
      </c>
      <c r="Q25" s="158">
        <f>+'[6]31200'!G23</f>
        <v>0</v>
      </c>
      <c r="S25" s="260">
        <v>900004</v>
      </c>
      <c r="T25" s="253" t="s">
        <v>188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0</v>
      </c>
      <c r="AM25" s="289">
        <f t="shared" si="17"/>
        <v>0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+'[6]31200'!E91</f>
        <v>0</v>
      </c>
      <c r="E26" s="286">
        <f>+'[6]31200'!F91</f>
        <v>0</v>
      </c>
      <c r="F26" s="286">
        <f>+'[6]31200'!G91</f>
        <v>0</v>
      </c>
      <c r="G26" s="287" t="s">
        <v>36</v>
      </c>
      <c r="H26" s="286">
        <f>+'[6]31200'!E119</f>
        <v>0</v>
      </c>
      <c r="I26" s="158">
        <f>+'[6]31200'!F119</f>
        <v>0</v>
      </c>
      <c r="J26" s="158">
        <f>+'[6]31200'!G119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0</v>
      </c>
      <c r="AM26" s="289">
        <f t="shared" si="17"/>
        <v>0</v>
      </c>
    </row>
    <row r="27" spans="1:39" ht="22.5" x14ac:dyDescent="0.25">
      <c r="A27" s="275">
        <v>1280</v>
      </c>
      <c r="B27" s="275"/>
      <c r="C27" s="285" t="s">
        <v>37</v>
      </c>
      <c r="D27" s="286">
        <f>+'[6]31200'!E92</f>
        <v>0</v>
      </c>
      <c r="E27" s="286">
        <f>+'[6]31200'!F92</f>
        <v>0</v>
      </c>
      <c r="F27" s="286">
        <f>+'[6]31200'!G92</f>
        <v>0</v>
      </c>
      <c r="G27" s="287"/>
      <c r="H27" s="286"/>
      <c r="I27" s="158"/>
      <c r="J27" s="274"/>
      <c r="K27" s="26"/>
      <c r="L27" s="275"/>
      <c r="M27" s="165" t="s">
        <v>78</v>
      </c>
      <c r="N27" s="166"/>
      <c r="O27" s="298">
        <f>+O8+O17+O20</f>
        <v>0</v>
      </c>
      <c r="P27" s="179">
        <f>+P8+P17+P20</f>
        <v>0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0</v>
      </c>
      <c r="AE27" s="254">
        <f>IF(I30&gt;J30,I30-J30,0)</f>
        <v>0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0</v>
      </c>
      <c r="AM27" s="289">
        <f t="shared" si="17"/>
        <v>0</v>
      </c>
    </row>
    <row r="28" spans="1:39" x14ac:dyDescent="0.25">
      <c r="A28" s="275">
        <v>1290</v>
      </c>
      <c r="B28" s="275"/>
      <c r="C28" s="285" t="s">
        <v>38</v>
      </c>
      <c r="D28" s="286">
        <f>+'[6]31200'!E93</f>
        <v>0</v>
      </c>
      <c r="E28" s="286">
        <f>+'[6]31200'!F93</f>
        <v>0</v>
      </c>
      <c r="F28" s="286">
        <f>+'[6]31200'!G93</f>
        <v>0</v>
      </c>
      <c r="G28" s="293" t="s">
        <v>39</v>
      </c>
      <c r="H28" s="291">
        <f>SUM(H20:H26)</f>
        <v>0</v>
      </c>
      <c r="I28" s="176">
        <f>SUM(I20:I26)</f>
        <v>0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64" t="s">
        <v>4</v>
      </c>
      <c r="AC28" s="265">
        <f>IF(H18&gt;I18,H18-I18,0)</f>
        <v>0</v>
      </c>
      <c r="AD28" s="266">
        <f>IF(I18&gt;H18,I18-H18,0)</f>
        <v>0</v>
      </c>
      <c r="AE28" s="265">
        <f>IF(I18&gt;J18,I18-J18,0)</f>
        <v>0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287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0</v>
      </c>
      <c r="AD29" s="280">
        <f t="shared" ref="AD29:AD36" si="21">IF(I9&gt;H9,I9-H9,0)</f>
        <v>0</v>
      </c>
      <c r="AE29" s="279">
        <f t="shared" ref="AE29:AE36" si="22">IF(I9&gt;J9,I9-J9,0)</f>
        <v>0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91">
        <f>SUM(D20:D28)</f>
        <v>0</v>
      </c>
      <c r="E30" s="291">
        <f>SUM(E20:E28)</f>
        <v>0</v>
      </c>
      <c r="F30" s="291">
        <f>SUM(F20:F28)</f>
        <v>0</v>
      </c>
      <c r="G30" s="299" t="s">
        <v>41</v>
      </c>
      <c r="H30" s="298">
        <f>+H28+H18</f>
        <v>0</v>
      </c>
      <c r="I30" s="179">
        <f>+I28+I18</f>
        <v>0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0</v>
      </c>
      <c r="P30" s="149">
        <f t="shared" ref="P30:Q30" si="24">SUM(P31:P33)</f>
        <v>0</v>
      </c>
      <c r="Q30" s="149">
        <f t="shared" si="24"/>
        <v>0</v>
      </c>
      <c r="S30" s="260">
        <v>900005</v>
      </c>
      <c r="T30" s="253" t="s">
        <v>189</v>
      </c>
      <c r="U30" s="262" t="s">
        <v>185</v>
      </c>
      <c r="V30" s="261">
        <f>SUM(V31:V35)</f>
        <v>0</v>
      </c>
      <c r="W30" s="261">
        <f>SUM(W31:W35)</f>
        <v>0</v>
      </c>
      <c r="X30" s="261"/>
      <c r="Y30" s="263">
        <f t="shared" ref="Y30:Y35" si="25">SUM(U30:X30)</f>
        <v>0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+'[6]31200'!E28</f>
        <v>0</v>
      </c>
      <c r="P31" s="158">
        <f>+'[6]31200'!F28</f>
        <v>0</v>
      </c>
      <c r="Q31" s="158">
        <f>+'[6]31200'!G28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0</v>
      </c>
      <c r="X31" s="262"/>
      <c r="Y31" s="278">
        <f t="shared" si="25"/>
        <v>0</v>
      </c>
      <c r="AA31" s="275">
        <v>2130</v>
      </c>
      <c r="AB31" s="276" t="s">
        <v>10</v>
      </c>
      <c r="AC31" s="279">
        <f t="shared" si="20"/>
        <v>0</v>
      </c>
      <c r="AD31" s="280">
        <f t="shared" si="21"/>
        <v>0</v>
      </c>
      <c r="AE31" s="279">
        <f t="shared" si="22"/>
        <v>0</v>
      </c>
      <c r="AF31" s="280">
        <f t="shared" si="23"/>
        <v>0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0</v>
      </c>
      <c r="E32" s="273">
        <f>+E30+E17</f>
        <v>0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+'[6]31200'!E29</f>
        <v>0</v>
      </c>
      <c r="P32" s="158">
        <f>+'[6]31200'!F29</f>
        <v>0</v>
      </c>
      <c r="Q32" s="158">
        <f>+'[6]31200'!G29</f>
        <v>0</v>
      </c>
      <c r="S32" s="275">
        <v>3220</v>
      </c>
      <c r="T32" s="276" t="s">
        <v>50</v>
      </c>
      <c r="U32" s="262" t="s">
        <v>185</v>
      </c>
      <c r="V32" s="277">
        <f>+H41-I41</f>
        <v>0</v>
      </c>
      <c r="W32" s="301">
        <f>-W13</f>
        <v>0</v>
      </c>
      <c r="X32" s="262"/>
      <c r="Y32" s="278">
        <f t="shared" si="25"/>
        <v>0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+'[6]31200'!E30</f>
        <v>0</v>
      </c>
      <c r="P33" s="158">
        <f>+'[6]31200'!F30</f>
        <v>0</v>
      </c>
      <c r="Q33" s="158">
        <f>+'[6]31200'!G30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98">
        <f>SUM(H35:H37)</f>
        <v>0</v>
      </c>
      <c r="I34" s="179">
        <f>SUM(I35:I37)</f>
        <v>0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0</v>
      </c>
      <c r="P34" s="149">
        <f>SUM(P35:P43)</f>
        <v>0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287" t="s">
        <v>45</v>
      </c>
      <c r="H35" s="286">
        <f>+'[6]31200'!E128</f>
        <v>0</v>
      </c>
      <c r="I35" s="158">
        <f>+'[6]31200'!F128</f>
        <v>0</v>
      </c>
      <c r="J35" s="158">
        <f>+'[6]31200'!G128</f>
        <v>0</v>
      </c>
      <c r="K35" s="286"/>
      <c r="L35" s="275">
        <v>5220</v>
      </c>
      <c r="M35" s="154"/>
      <c r="N35" s="155" t="s">
        <v>85</v>
      </c>
      <c r="O35" s="286">
        <f>+'[6]31200'!E32</f>
        <v>0</v>
      </c>
      <c r="P35" s="158">
        <f>+'[6]31200'!F32</f>
        <v>0</v>
      </c>
      <c r="Q35" s="158">
        <f>+'[6]31200'!G32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0</v>
      </c>
      <c r="AD35" s="280">
        <f t="shared" si="21"/>
        <v>0</v>
      </c>
      <c r="AE35" s="279">
        <f t="shared" si="22"/>
        <v>0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0</v>
      </c>
      <c r="AM35" s="289">
        <f t="shared" si="26"/>
        <v>0</v>
      </c>
    </row>
    <row r="36" spans="2:39" x14ac:dyDescent="0.25">
      <c r="B36" s="275">
        <v>3120</v>
      </c>
      <c r="C36" s="154"/>
      <c r="D36" s="303"/>
      <c r="E36" s="303"/>
      <c r="F36" s="304"/>
      <c r="G36" s="287" t="s">
        <v>46</v>
      </c>
      <c r="H36" s="286">
        <f>+'[6]31200'!E129</f>
        <v>0</v>
      </c>
      <c r="I36" s="158">
        <f>+'[6]31200'!F129</f>
        <v>0</v>
      </c>
      <c r="J36" s="158">
        <f>+'[6]31200'!G129</f>
        <v>0</v>
      </c>
      <c r="K36" s="286"/>
      <c r="L36" s="275">
        <v>5230</v>
      </c>
      <c r="M36" s="154"/>
      <c r="N36" s="155" t="s">
        <v>86</v>
      </c>
      <c r="O36" s="286">
        <f>+'[6]31200'!E33</f>
        <v>0</v>
      </c>
      <c r="P36" s="158">
        <f>+'[6]31200'!F33</f>
        <v>0</v>
      </c>
      <c r="Q36" s="158">
        <f>+'[6]31200'!G33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0</v>
      </c>
      <c r="AM36" s="289">
        <f t="shared" si="26"/>
        <v>0</v>
      </c>
    </row>
    <row r="37" spans="2:39" x14ac:dyDescent="0.25">
      <c r="B37" s="275">
        <v>3130</v>
      </c>
      <c r="C37" s="154"/>
      <c r="D37" s="303"/>
      <c r="E37" s="303"/>
      <c r="F37" s="304"/>
      <c r="G37" s="287" t="s">
        <v>47</v>
      </c>
      <c r="H37" s="286">
        <f>+'[6]31200'!E130</f>
        <v>0</v>
      </c>
      <c r="I37" s="158">
        <f>+'[6]31200'!F130</f>
        <v>0</v>
      </c>
      <c r="J37" s="158">
        <f>+'[6]31200'!G130</f>
        <v>0</v>
      </c>
      <c r="K37" s="286"/>
      <c r="L37" s="275">
        <v>5240</v>
      </c>
      <c r="M37" s="154"/>
      <c r="N37" s="155" t="s">
        <v>87</v>
      </c>
      <c r="O37" s="286">
        <f>+'[6]31200'!E34</f>
        <v>0</v>
      </c>
      <c r="P37" s="158">
        <f>+'[6]31200'!F34</f>
        <v>0</v>
      </c>
      <c r="Q37" s="158">
        <f>+'[6]31200'!G34</f>
        <v>0</v>
      </c>
      <c r="S37" s="275"/>
      <c r="T37" s="281" t="s">
        <v>190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64" t="s">
        <v>144</v>
      </c>
      <c r="AJ37" s="268"/>
      <c r="AK37" s="306"/>
      <c r="AL37" s="307">
        <f>+AL9-AL20</f>
        <v>0</v>
      </c>
      <c r="AM37" s="308">
        <f>+AM9-AM20</f>
        <v>0</v>
      </c>
    </row>
    <row r="38" spans="2:39" x14ac:dyDescent="0.25">
      <c r="B38" s="275"/>
      <c r="C38" s="154"/>
      <c r="D38" s="303"/>
      <c r="E38" s="303"/>
      <c r="F38" s="309"/>
      <c r="G38" s="287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+'[6]31200'!E35</f>
        <v>0</v>
      </c>
      <c r="P38" s="158">
        <f>+'[6]31200'!F35</f>
        <v>0</v>
      </c>
      <c r="Q38" s="158">
        <f>+'[6]31200'!G35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64" t="s">
        <v>24</v>
      </c>
      <c r="AC38" s="265">
        <f>IF(H28&gt;I28,H28-I28,0)</f>
        <v>0</v>
      </c>
      <c r="AD38" s="266">
        <f>IF(I28&gt;H28,I28-H28,0)</f>
        <v>0</v>
      </c>
      <c r="AE38" s="265">
        <f>IF(I28&gt;J28,I28-J28,0)</f>
        <v>0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98">
        <f>SUM(H40:H44)</f>
        <v>0</v>
      </c>
      <c r="I39" s="179">
        <f>SUM(I40:I44)</f>
        <v>0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+'[6]31200'!E36</f>
        <v>0</v>
      </c>
      <c r="P39" s="158">
        <f>+'[6]31200'!F36</f>
        <v>0</v>
      </c>
      <c r="Q39" s="158">
        <f>+'[6]31200'!G36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287" t="s">
        <v>49</v>
      </c>
      <c r="H40" s="286">
        <f>+'[6]31200'!E133</f>
        <v>0</v>
      </c>
      <c r="I40" s="158">
        <f>+'[6]31200'!F133</f>
        <v>0</v>
      </c>
      <c r="J40" s="158">
        <f>+'[6]31200'!G133</f>
        <v>0</v>
      </c>
      <c r="K40" s="286"/>
      <c r="L40" s="275">
        <v>5270</v>
      </c>
      <c r="M40" s="154"/>
      <c r="N40" s="155" t="s">
        <v>90</v>
      </c>
      <c r="O40" s="286">
        <f>+'[6]31200'!E37</f>
        <v>0</v>
      </c>
      <c r="P40" s="158">
        <f>+'[6]31200'!F37</f>
        <v>0</v>
      </c>
      <c r="Q40" s="158">
        <f>+'[6]31200'!G37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0</v>
      </c>
    </row>
    <row r="41" spans="2:39" x14ac:dyDescent="0.25">
      <c r="B41" s="275">
        <v>3220</v>
      </c>
      <c r="C41" s="154"/>
      <c r="D41" s="303"/>
      <c r="E41" s="303"/>
      <c r="F41" s="304"/>
      <c r="G41" s="287" t="s">
        <v>50</v>
      </c>
      <c r="H41" s="286">
        <f>+'[6]31200'!E134</f>
        <v>0</v>
      </c>
      <c r="I41" s="158">
        <f>+'[6]31200'!F134</f>
        <v>0</v>
      </c>
      <c r="J41" s="158">
        <f>+'[6]31200'!G134</f>
        <v>0</v>
      </c>
      <c r="K41" s="286"/>
      <c r="L41" s="275">
        <v>5280</v>
      </c>
      <c r="M41" s="154"/>
      <c r="N41" s="155" t="s">
        <v>91</v>
      </c>
      <c r="O41" s="286">
        <f>+'[6]31200'!E38</f>
        <v>0</v>
      </c>
      <c r="P41" s="158">
        <f>+'[6]31200'!F38</f>
        <v>0</v>
      </c>
      <c r="Q41" s="158">
        <f>+'[6]31200'!G38</f>
        <v>0</v>
      </c>
      <c r="T41" s="310" t="s">
        <v>122</v>
      </c>
      <c r="U41" s="311">
        <f>+U23+U25</f>
        <v>0</v>
      </c>
      <c r="V41" s="311">
        <f>+V23+V25+V30+V37</f>
        <v>0</v>
      </c>
      <c r="W41" s="311">
        <f>+W23+W25+W30+W37</f>
        <v>0</v>
      </c>
      <c r="X41" s="311">
        <f>+X23+X25+X30+X37</f>
        <v>0</v>
      </c>
      <c r="Y41" s="312">
        <f>SUM(U41:X41)</f>
        <v>0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0</v>
      </c>
      <c r="AE41" s="279">
        <f t="shared" si="32"/>
        <v>0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287" t="s">
        <v>51</v>
      </c>
      <c r="H42" s="286">
        <f>+'[6]31200'!E135</f>
        <v>0</v>
      </c>
      <c r="I42" s="158">
        <f>+'[6]31200'!F135</f>
        <v>0</v>
      </c>
      <c r="J42" s="158">
        <f>+'[6]31200'!G135</f>
        <v>0</v>
      </c>
      <c r="K42" s="286"/>
      <c r="L42" s="275">
        <v>5290</v>
      </c>
      <c r="M42" s="154"/>
      <c r="N42" s="155" t="s">
        <v>92</v>
      </c>
      <c r="O42" s="286">
        <f>+'[6]31200'!E39</f>
        <v>0</v>
      </c>
      <c r="P42" s="158">
        <f>+'[6]31200'!F39</f>
        <v>0</v>
      </c>
      <c r="Q42" s="158">
        <f>+'[6]31200'!G39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287" t="s">
        <v>52</v>
      </c>
      <c r="H43" s="286">
        <f>+'[6]31200'!E136</f>
        <v>0</v>
      </c>
      <c r="I43" s="158">
        <f>+'[6]31200'!F136</f>
        <v>0</v>
      </c>
      <c r="J43" s="158">
        <f>+'[6]31200'!G136</f>
        <v>0</v>
      </c>
      <c r="K43" s="286"/>
      <c r="L43" s="243">
        <v>5300</v>
      </c>
      <c r="M43" s="154"/>
      <c r="N43" s="155" t="s">
        <v>93</v>
      </c>
      <c r="O43" s="286">
        <f>+'[6]31200'!E40</f>
        <v>0</v>
      </c>
      <c r="P43" s="158">
        <f>+'[6]31200'!F40</f>
        <v>0</v>
      </c>
      <c r="Q43" s="158">
        <f>+'[6]31200'!G40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0</v>
      </c>
    </row>
    <row r="44" spans="2:39" x14ac:dyDescent="0.25">
      <c r="B44" s="275">
        <v>3250</v>
      </c>
      <c r="C44" s="154"/>
      <c r="D44" s="303"/>
      <c r="E44" s="303"/>
      <c r="F44" s="26"/>
      <c r="G44" s="287" t="s">
        <v>53</v>
      </c>
      <c r="H44" s="286">
        <f>+'[6]31200'!E137</f>
        <v>0</v>
      </c>
      <c r="I44" s="158">
        <f>+'[6]31200'!F137</f>
        <v>0</v>
      </c>
      <c r="J44" s="158">
        <f>+'[6]31200'!G137</f>
        <v>0</v>
      </c>
      <c r="K44" s="286"/>
      <c r="L44" s="275">
        <v>5310</v>
      </c>
      <c r="M44" s="145" t="s">
        <v>94</v>
      </c>
      <c r="N44" s="141"/>
      <c r="O44" s="273">
        <f>SUM(O45:O47)</f>
        <v>0</v>
      </c>
      <c r="P44" s="149">
        <f>SUM(P45:P47)</f>
        <v>0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0</v>
      </c>
      <c r="AM44" s="263">
        <f>SUM(AM45:AM47)</f>
        <v>0</v>
      </c>
    </row>
    <row r="45" spans="2:39" x14ac:dyDescent="0.25">
      <c r="B45" s="275"/>
      <c r="C45" s="154"/>
      <c r="D45" s="303"/>
      <c r="E45" s="303"/>
      <c r="F45" s="26"/>
      <c r="G45" s="287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+'[6]31200'!E43</f>
        <v>0</v>
      </c>
      <c r="P45" s="158">
        <f>+'[6]31200'!F43</f>
        <v>0</v>
      </c>
      <c r="Q45" s="158">
        <f>+'[6]31200'!G43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0</v>
      </c>
      <c r="AM45" s="278">
        <f>+AF19-AE19</f>
        <v>0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+'[6]31200'!E44</f>
        <v>0</v>
      </c>
      <c r="P46" s="158">
        <f>+'[6]31200'!F44</f>
        <v>0</v>
      </c>
      <c r="Q46" s="158">
        <f>+'[6]31200'!G44</f>
        <v>0</v>
      </c>
      <c r="AA46" s="243">
        <v>3000</v>
      </c>
      <c r="AB46" s="253" t="s">
        <v>43</v>
      </c>
      <c r="AC46" s="254">
        <f>IF(H50&gt;I50,H50-I50,0)</f>
        <v>0</v>
      </c>
      <c r="AD46" s="255">
        <f>IF(I50&gt;H50,I50-H50,0)</f>
        <v>0</v>
      </c>
      <c r="AE46" s="254">
        <f>IF(I50&gt;J50,I50-J50,0)</f>
        <v>0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0</v>
      </c>
      <c r="AM46" s="278">
        <f>+AF20-AE20+AF21-AE21</f>
        <v>0</v>
      </c>
    </row>
    <row r="47" spans="2:39" x14ac:dyDescent="0.25">
      <c r="B47" s="275">
        <v>3310</v>
      </c>
      <c r="C47" s="154"/>
      <c r="D47" s="25"/>
      <c r="E47" s="26"/>
      <c r="F47" s="26"/>
      <c r="G47" s="287" t="s">
        <v>55</v>
      </c>
      <c r="H47" s="286">
        <f>+'[6]31200'!E140</f>
        <v>0</v>
      </c>
      <c r="I47" s="158">
        <f>+'[6]31200'!F140</f>
        <v>0</v>
      </c>
      <c r="J47" s="158">
        <f>+'[6]31200'!G140</f>
        <v>0</v>
      </c>
      <c r="K47" s="286"/>
      <c r="L47" s="243">
        <v>5400</v>
      </c>
      <c r="M47" s="154"/>
      <c r="N47" s="155" t="s">
        <v>96</v>
      </c>
      <c r="O47" s="286">
        <f>+'[6]31200'!E45</f>
        <v>0</v>
      </c>
      <c r="P47" s="158">
        <f>+'[6]31200'!F45</f>
        <v>0</v>
      </c>
      <c r="Q47" s="158">
        <f>+'[6]31200'!G45</f>
        <v>0</v>
      </c>
      <c r="AA47" s="243">
        <v>3100</v>
      </c>
      <c r="AB47" s="264" t="s">
        <v>44</v>
      </c>
      <c r="AC47" s="265">
        <f>IF(H34&gt;I34,H34-I34,0)</f>
        <v>0</v>
      </c>
      <c r="AD47" s="266">
        <f>IF(I34&gt;H34,I34-H34,0)</f>
        <v>0</v>
      </c>
      <c r="AE47" s="265">
        <f>IF(I34&gt;J34,I34-J34,0)</f>
        <v>0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287" t="s">
        <v>56</v>
      </c>
      <c r="H48" s="286">
        <f>+'[6]31200'!E141</f>
        <v>0</v>
      </c>
      <c r="I48" s="158">
        <f>+'[6]31200'!F141</f>
        <v>0</v>
      </c>
      <c r="J48" s="158">
        <f>+'[6]31200'!G141</f>
        <v>0</v>
      </c>
      <c r="K48" s="286"/>
      <c r="L48" s="275">
        <v>5410</v>
      </c>
      <c r="M48" s="145" t="s">
        <v>97</v>
      </c>
      <c r="N48" s="141"/>
      <c r="O48" s="273">
        <f>SUM(O49:O53)</f>
        <v>0</v>
      </c>
      <c r="P48" s="149">
        <f>SUM(P49:P53)</f>
        <v>0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0</v>
      </c>
      <c r="AF48" s="280">
        <f>IF(J35&gt;I35,J35-I35,0)</f>
        <v>0</v>
      </c>
      <c r="AI48" s="264" t="s">
        <v>149</v>
      </c>
      <c r="AJ48" s="268"/>
      <c r="AK48" s="306"/>
      <c r="AL48" s="307">
        <f>+AL40-AL44</f>
        <v>0</v>
      </c>
      <c r="AM48" s="308">
        <f>+AM40-AM44</f>
        <v>0</v>
      </c>
    </row>
    <row r="49" spans="2:39" x14ac:dyDescent="0.25">
      <c r="C49" s="154"/>
      <c r="D49" s="25"/>
      <c r="E49" s="26"/>
      <c r="F49" s="26"/>
      <c r="G49" s="287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+'[6]31200'!E47</f>
        <v>0</v>
      </c>
      <c r="P49" s="158">
        <f>+'[6]31200'!F47</f>
        <v>0</v>
      </c>
      <c r="Q49" s="158">
        <f>+'[6]31200'!G47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98">
        <f>+H39+H34+H46</f>
        <v>0</v>
      </c>
      <c r="I50" s="179">
        <f t="shared" ref="I50:J50" si="34">+I39+I34+I46</f>
        <v>0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+'[6]31200'!E48</f>
        <v>0</v>
      </c>
      <c r="P50" s="158">
        <f>+'[6]31200'!F48</f>
        <v>0</v>
      </c>
      <c r="Q50" s="158">
        <f>+'[6]31200'!G48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+'[6]31200'!E49</f>
        <v>0</v>
      </c>
      <c r="P51" s="158">
        <f>+'[6]31200'!F49</f>
        <v>0</v>
      </c>
      <c r="Q51" s="158">
        <f>+'[6]31200'!G49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0</v>
      </c>
      <c r="AM51" s="263">
        <f>+AM52+AM55</f>
        <v>0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0</v>
      </c>
      <c r="I52" s="149">
        <f t="shared" ref="I52:J52" si="35">+I50+I30</f>
        <v>0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+'[6]31200'!E50</f>
        <v>0</v>
      </c>
      <c r="P52" s="158">
        <f>+'[6]31200'!F50</f>
        <v>0</v>
      </c>
      <c r="Q52" s="158">
        <f>+'[6]31200'!G50</f>
        <v>0</v>
      </c>
      <c r="AA52" s="243">
        <v>3200</v>
      </c>
      <c r="AB52" s="264" t="s">
        <v>48</v>
      </c>
      <c r="AC52" s="265">
        <f t="shared" ref="AC52:AC57" si="36">IF(H39&gt;I39,H39-I39,0)</f>
        <v>0</v>
      </c>
      <c r="AD52" s="266">
        <f t="shared" ref="AD52:AD57" si="37">IF(I39&gt;H39,I39-H39,0)</f>
        <v>0</v>
      </c>
      <c r="AE52" s="265">
        <f t="shared" ref="AE52:AE57" si="38">IF(I39&gt;J39,I39-J39,0)</f>
        <v>0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+'[6]31200'!E51</f>
        <v>0</v>
      </c>
      <c r="P53" s="158">
        <f>+'[6]31200'!F51</f>
        <v>0</v>
      </c>
      <c r="Q53" s="158">
        <f>+'[6]31200'!G51</f>
        <v>0</v>
      </c>
      <c r="AA53" s="275">
        <v>3210</v>
      </c>
      <c r="AB53" s="276" t="s">
        <v>49</v>
      </c>
      <c r="AC53" s="279">
        <f t="shared" si="36"/>
        <v>0</v>
      </c>
      <c r="AD53" s="280">
        <f t="shared" si="37"/>
        <v>0</v>
      </c>
      <c r="AE53" s="279">
        <f t="shared" si="38"/>
        <v>0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 t="str">
        <f>IF(D32-H30-H50=0,"",D32-H30-H50)</f>
        <v/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0</v>
      </c>
      <c r="P54" s="149">
        <f>SUM(P55:P60)</f>
        <v>0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0</v>
      </c>
      <c r="AD54" s="280">
        <f t="shared" si="37"/>
        <v>0</v>
      </c>
      <c r="AE54" s="279">
        <f t="shared" si="38"/>
        <v>0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+'[6]31200'!E53</f>
        <v>0</v>
      </c>
      <c r="P55" s="158">
        <f>+'[6]31200'!F53</f>
        <v>0</v>
      </c>
      <c r="Q55" s="158">
        <f>+'[6]31200'!G53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0</v>
      </c>
      <c r="AM55" s="320">
        <f>SUM(AE9:AE14)+SUM(AE17:AE18)+SUM(AE22:AE25)+SUM(AE29:AE36)+SUM(AE39:AE44)+SUM(AE49:AE50)+SUM(AE53:AE57)+SUM(AE60:AE61)-P61-P54-P66</f>
        <v>0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+'[6]31200'!E54</f>
        <v>0</v>
      </c>
      <c r="P56" s="158">
        <f>+'[6]31200'!F54</f>
        <v>0</v>
      </c>
      <c r="Q56" s="158">
        <f>+'[6]31200'!G54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0</v>
      </c>
      <c r="AM56" s="263">
        <f>+AM57+AM60</f>
        <v>0</v>
      </c>
    </row>
    <row r="57" spans="2:39" x14ac:dyDescent="0.25">
      <c r="C57" s="287"/>
      <c r="D57" s="287"/>
      <c r="E57" s="287"/>
      <c r="F57" s="287"/>
      <c r="G57" s="287"/>
      <c r="H57" s="287"/>
      <c r="I57" s="287"/>
      <c r="L57" s="275">
        <v>5540</v>
      </c>
      <c r="M57" s="154"/>
      <c r="N57" s="155" t="s">
        <v>106</v>
      </c>
      <c r="O57" s="286">
        <f>+'[6]31200'!E55</f>
        <v>0</v>
      </c>
      <c r="P57" s="158">
        <f>+'[6]31200'!F55</f>
        <v>0</v>
      </c>
      <c r="Q57" s="158">
        <f>+'[6]31200'!G55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+'[6]31200'!E56</f>
        <v>0</v>
      </c>
      <c r="P58" s="158">
        <f>+'[6]31200'!F56</f>
        <v>0</v>
      </c>
      <c r="Q58" s="158">
        <f>+'[6]31200'!G56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+'[6]31200'!E57</f>
        <v>0</v>
      </c>
      <c r="P59" s="158">
        <f>+'[6]31200'!F57</f>
        <v>0</v>
      </c>
      <c r="Q59" s="158">
        <f>+'[6]31200'!G57</f>
        <v>0</v>
      </c>
      <c r="AA59" s="243">
        <v>3300</v>
      </c>
      <c r="AB59" s="264" t="s">
        <v>131</v>
      </c>
      <c r="AC59" s="265">
        <f>IF(H46&gt;I46,H46-I46,0)</f>
        <v>0</v>
      </c>
      <c r="AD59" s="266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+'[6]31200'!E58</f>
        <v>0</v>
      </c>
      <c r="P60" s="158">
        <f>+'[6]31200'!F58</f>
        <v>0</v>
      </c>
      <c r="Q60" s="158">
        <f>+'[6]31200'!G58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0</v>
      </c>
      <c r="AM60" s="320">
        <f>SUM(AF9:AF14)+SUM(AF17:AF18)+SUM(AF22:AF25)+SUM(AF29:AF36)+SUM(AF39:AF44)+SUM(AF49:AF50)+SUM(AF53:AF57)+SUM(AF60:AF61)</f>
        <v>0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64" t="s">
        <v>157</v>
      </c>
      <c r="AJ61" s="268"/>
      <c r="AK61" s="306"/>
      <c r="AL61" s="324">
        <f>+AL51-AL56</f>
        <v>0</v>
      </c>
      <c r="AM61" s="325">
        <f>+AM51-AM56</f>
        <v>0</v>
      </c>
    </row>
    <row r="62" spans="2:39" x14ac:dyDescent="0.25">
      <c r="L62" s="275"/>
      <c r="M62" s="154"/>
      <c r="N62" s="155" t="s">
        <v>111</v>
      </c>
      <c r="O62" s="286">
        <f>+'[6]31200'!E60</f>
        <v>0</v>
      </c>
      <c r="P62" s="158">
        <f>+'[6]31200'!F60</f>
        <v>0</v>
      </c>
      <c r="Q62" s="158">
        <f>+'[6]31200'!G60</f>
        <v>0</v>
      </c>
      <c r="AC62" s="326">
        <f>+AC6+AC27+AC46-AD6-AD27-AD46</f>
        <v>0</v>
      </c>
      <c r="AD62" s="326">
        <f>+AC7+AC16+AC28+AC38+AC47+AC52+AC59-AD7-AD16-AD28-AD38-AD47-AD52-AD59</f>
        <v>0</v>
      </c>
      <c r="AE62" s="326">
        <f>+AE6+AE27+AE46-AF6-AF27-AF46</f>
        <v>0</v>
      </c>
      <c r="AF62" s="326">
        <f>+AE7+AE16+AE28+AE38+AE47+AE52+AE59-AF7-AF16-AF28-AF38-AF47-AF52-AF59</f>
        <v>0</v>
      </c>
      <c r="AI62" s="253"/>
      <c r="AJ62" s="268"/>
      <c r="AK62" s="306"/>
      <c r="AL62" s="324"/>
      <c r="AM62" s="325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287"/>
      <c r="AF63" s="287"/>
      <c r="AI63" s="264" t="s">
        <v>158</v>
      </c>
      <c r="AJ63" s="268"/>
      <c r="AK63" s="306"/>
      <c r="AL63" s="327">
        <f>+AL37+AL48+AL61</f>
        <v>0</v>
      </c>
      <c r="AM63" s="328">
        <f>+AM37+AM48+AM61</f>
        <v>0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0</v>
      </c>
      <c r="P64" s="179">
        <f>+P30+P34+P44+P48+P54+P61</f>
        <v>0</v>
      </c>
      <c r="Q64" s="179">
        <f>+Q30+Q34+Q44+Q48+Q54+Q61</f>
        <v>0</v>
      </c>
      <c r="AB64" s="287"/>
      <c r="AC64" s="287"/>
      <c r="AD64" s="287"/>
      <c r="AE64" s="287"/>
      <c r="AF64" s="287"/>
      <c r="AG64" s="287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287"/>
      <c r="AI65" s="264" t="s">
        <v>159</v>
      </c>
      <c r="AJ65" s="268"/>
      <c r="AK65" s="306"/>
      <c r="AL65" s="331">
        <f>+E9</f>
        <v>0</v>
      </c>
      <c r="AM65" s="332">
        <f>+F9</f>
        <v>0</v>
      </c>
    </row>
    <row r="66" spans="12:39" x14ac:dyDescent="0.25">
      <c r="M66" s="140" t="s">
        <v>113</v>
      </c>
      <c r="N66" s="141"/>
      <c r="O66" s="273">
        <f>+O27-O64</f>
        <v>0</v>
      </c>
      <c r="P66" s="149">
        <f>+P27-P64</f>
        <v>0</v>
      </c>
      <c r="Q66" s="149">
        <f>+Q27-Q64</f>
        <v>0</v>
      </c>
      <c r="AI66" s="264" t="s">
        <v>160</v>
      </c>
      <c r="AJ66" s="268"/>
      <c r="AK66" s="306"/>
      <c r="AL66" s="331">
        <f>+D9</f>
        <v>0</v>
      </c>
      <c r="AM66" s="332">
        <f>+E9</f>
        <v>0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0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287"/>
      <c r="R71" s="287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287"/>
      <c r="R72" s="287"/>
    </row>
  </sheetData>
  <mergeCells count="25">
    <mergeCell ref="C3:I3"/>
    <mergeCell ref="M3:P3"/>
    <mergeCell ref="T3:Y3"/>
    <mergeCell ref="AB3:AD3"/>
    <mergeCell ref="AI3:AM3"/>
    <mergeCell ref="C2:I2"/>
    <mergeCell ref="M2:P2"/>
    <mergeCell ref="T2:Y2"/>
    <mergeCell ref="AB2:AD2"/>
    <mergeCell ref="AI2:AM2"/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8"/>
  <sheetViews>
    <sheetView workbookViewId="0">
      <selection activeCell="C5" sqref="C5"/>
    </sheetView>
  </sheetViews>
  <sheetFormatPr baseColWidth="10" defaultRowHeight="15" x14ac:dyDescent="0.25"/>
  <cols>
    <col min="1" max="1" width="2" customWidth="1"/>
    <col min="2" max="2" width="4.85546875" style="187" customWidth="1"/>
    <col min="3" max="3" width="2.28515625" customWidth="1"/>
    <col min="4" max="4" width="34.7109375" customWidth="1"/>
    <col min="5" max="7" width="15.7109375" customWidth="1"/>
    <col min="8" max="8" width="5.7109375" customWidth="1"/>
    <col min="9" max="11" width="6.28515625" bestFit="1" customWidth="1"/>
    <col min="12" max="12" width="5.7109375" customWidth="1"/>
    <col min="13" max="15" width="6.28515625" bestFit="1" customWidth="1"/>
    <col min="16" max="16" width="5.7109375" customWidth="1"/>
    <col min="17" max="19" width="6.28515625" bestFit="1" customWidth="1"/>
    <col min="20" max="20" width="5.7109375" customWidth="1"/>
    <col min="21" max="23" width="6.28515625" bestFit="1" customWidth="1"/>
    <col min="24" max="24" width="5.7109375" customWidth="1"/>
    <col min="25" max="27" width="6.28515625" bestFit="1" customWidth="1"/>
    <col min="28" max="28" width="5.7109375" customWidth="1"/>
    <col min="29" max="31" width="6.28515625" bestFit="1" customWidth="1"/>
    <col min="32" max="32" width="5.7109375" customWidth="1"/>
    <col min="33" max="35" width="6.28515625" bestFit="1" customWidth="1"/>
    <col min="36" max="36" width="5.7109375" customWidth="1"/>
    <col min="37" max="39" width="6.28515625" bestFit="1" customWidth="1"/>
    <col min="40" max="40" width="5.7109375" customWidth="1"/>
    <col min="41" max="43" width="6.28515625" bestFit="1" customWidth="1"/>
    <col min="44" max="44" width="5.7109375" customWidth="1"/>
    <col min="45" max="47" width="6.28515625" bestFit="1" customWidth="1"/>
  </cols>
  <sheetData>
    <row r="1" spans="2:47" ht="26.25" customHeight="1" x14ac:dyDescent="0.25">
      <c r="B1" s="454" t="s">
        <v>202</v>
      </c>
      <c r="C1" s="455"/>
      <c r="D1" s="455"/>
      <c r="E1" s="455"/>
      <c r="F1" s="455"/>
      <c r="G1" s="456"/>
    </row>
    <row r="2" spans="2:47" ht="14.45" customHeight="1" x14ac:dyDescent="0.25">
      <c r="B2" s="400" t="s">
        <v>162</v>
      </c>
      <c r="C2" s="401"/>
      <c r="D2" s="401"/>
      <c r="E2" s="401"/>
      <c r="F2" s="401"/>
      <c r="G2" s="402"/>
    </row>
    <row r="3" spans="2:47" ht="14.45" customHeight="1" x14ac:dyDescent="0.25">
      <c r="B3" s="403" t="s">
        <v>177</v>
      </c>
      <c r="C3" s="444"/>
      <c r="D3" s="444"/>
      <c r="E3" s="444"/>
      <c r="F3" s="444"/>
      <c r="G3" s="404"/>
      <c r="I3" s="405" t="s">
        <v>197</v>
      </c>
      <c r="J3" s="406"/>
      <c r="K3" s="407"/>
      <c r="M3" s="405" t="s">
        <v>198</v>
      </c>
      <c r="N3" s="406"/>
      <c r="O3" s="407"/>
      <c r="Q3" s="405" t="s">
        <v>199</v>
      </c>
      <c r="R3" s="406"/>
      <c r="S3" s="407"/>
      <c r="U3" s="405" t="s">
        <v>200</v>
      </c>
      <c r="V3" s="406"/>
      <c r="W3" s="407"/>
      <c r="Y3" s="405" t="s">
        <v>201</v>
      </c>
      <c r="Z3" s="406"/>
      <c r="AA3" s="407"/>
      <c r="AC3" s="405" t="s">
        <v>168</v>
      </c>
      <c r="AD3" s="406"/>
      <c r="AE3" s="407"/>
      <c r="AG3" s="405" t="s">
        <v>169</v>
      </c>
      <c r="AH3" s="406"/>
      <c r="AI3" s="407"/>
      <c r="AK3" s="405" t="s">
        <v>170</v>
      </c>
      <c r="AL3" s="406"/>
      <c r="AM3" s="407"/>
      <c r="AO3" s="405" t="s">
        <v>171</v>
      </c>
      <c r="AP3" s="406"/>
      <c r="AQ3" s="407"/>
      <c r="AS3" s="405" t="s">
        <v>172</v>
      </c>
      <c r="AT3" s="406"/>
      <c r="AU3" s="407"/>
    </row>
    <row r="4" spans="2:47" x14ac:dyDescent="0.25">
      <c r="B4" s="133"/>
      <c r="C4" s="134"/>
      <c r="D4" s="135"/>
      <c r="E4" s="188">
        <v>2020</v>
      </c>
      <c r="F4" s="188">
        <v>2019</v>
      </c>
      <c r="G4" s="137">
        <v>2018</v>
      </c>
      <c r="I4" s="188">
        <v>2020</v>
      </c>
      <c r="J4" s="137">
        <v>2019</v>
      </c>
      <c r="K4" s="188">
        <v>2018</v>
      </c>
      <c r="M4" s="188">
        <v>2020</v>
      </c>
      <c r="N4" s="137">
        <v>2019</v>
      </c>
      <c r="O4" s="188">
        <v>2018</v>
      </c>
      <c r="Q4" s="188">
        <v>2020</v>
      </c>
      <c r="R4" s="137">
        <v>2019</v>
      </c>
      <c r="S4" s="188">
        <v>2018</v>
      </c>
      <c r="U4" s="188">
        <v>2020</v>
      </c>
      <c r="V4" s="137">
        <v>2019</v>
      </c>
      <c r="W4" s="188">
        <v>2018</v>
      </c>
      <c r="Y4" s="188">
        <v>2020</v>
      </c>
      <c r="Z4" s="137">
        <v>2019</v>
      </c>
      <c r="AA4" s="188">
        <v>2018</v>
      </c>
      <c r="AC4" s="188">
        <v>2020</v>
      </c>
      <c r="AD4" s="137">
        <v>2019</v>
      </c>
      <c r="AE4" s="188">
        <v>2018</v>
      </c>
      <c r="AG4" s="188">
        <v>2020</v>
      </c>
      <c r="AH4" s="137">
        <v>2019</v>
      </c>
      <c r="AI4" s="188">
        <v>2018</v>
      </c>
      <c r="AK4" s="188">
        <v>2020</v>
      </c>
      <c r="AL4" s="137">
        <v>2019</v>
      </c>
      <c r="AM4" s="188">
        <v>2018</v>
      </c>
      <c r="AO4" s="188">
        <v>2020</v>
      </c>
      <c r="AP4" s="137">
        <v>2019</v>
      </c>
      <c r="AQ4" s="188">
        <v>2018</v>
      </c>
      <c r="AS4" s="136">
        <v>2020</v>
      </c>
      <c r="AT4" s="137">
        <v>2019</v>
      </c>
      <c r="AU4" s="188">
        <v>2018</v>
      </c>
    </row>
    <row r="5" spans="2:47" x14ac:dyDescent="0.25">
      <c r="B5" s="139"/>
      <c r="C5" s="140" t="s">
        <v>60</v>
      </c>
      <c r="D5" s="141"/>
      <c r="E5" s="378"/>
      <c r="F5" s="378"/>
      <c r="G5" s="143"/>
      <c r="I5" s="378"/>
      <c r="J5" s="143"/>
      <c r="K5" s="143"/>
      <c r="M5" s="378"/>
      <c r="N5" s="143"/>
      <c r="O5" s="143"/>
      <c r="Q5" s="378"/>
      <c r="R5" s="143"/>
      <c r="S5" s="143"/>
      <c r="U5" s="378"/>
      <c r="V5" s="143"/>
      <c r="W5" s="143"/>
      <c r="Y5" s="378"/>
      <c r="Z5" s="143"/>
      <c r="AA5" s="143"/>
      <c r="AC5" s="378"/>
      <c r="AD5" s="143"/>
      <c r="AE5" s="143"/>
      <c r="AG5" s="378"/>
      <c r="AH5" s="143"/>
      <c r="AI5" s="143"/>
      <c r="AK5" s="378"/>
      <c r="AL5" s="143"/>
      <c r="AM5" s="143"/>
      <c r="AO5" s="378"/>
      <c r="AP5" s="143"/>
      <c r="AQ5" s="143"/>
      <c r="AS5" s="142"/>
      <c r="AT5" s="143"/>
      <c r="AU5" s="143"/>
    </row>
    <row r="6" spans="2:47" x14ac:dyDescent="0.25">
      <c r="B6" s="139">
        <v>4100</v>
      </c>
      <c r="C6" s="145" t="s">
        <v>173</v>
      </c>
      <c r="D6" s="146"/>
      <c r="E6" s="204">
        <f>SUM(E7:E13)</f>
        <v>0</v>
      </c>
      <c r="F6" s="204">
        <f>SUM(F7:F13)</f>
        <v>0</v>
      </c>
      <c r="G6" s="149">
        <f>SUM(G7:G13)</f>
        <v>0</v>
      </c>
      <c r="I6" s="204">
        <f t="shared" ref="I6:K6" si="0">SUM(I7:I13)</f>
        <v>0</v>
      </c>
      <c r="J6" s="149">
        <f t="shared" si="0"/>
        <v>0</v>
      </c>
      <c r="K6" s="149">
        <f t="shared" si="0"/>
        <v>0</v>
      </c>
      <c r="M6" s="204">
        <f t="shared" ref="M6:O6" si="1">SUM(M7:M13)</f>
        <v>0</v>
      </c>
      <c r="N6" s="149">
        <f t="shared" si="1"/>
        <v>0</v>
      </c>
      <c r="O6" s="149">
        <f t="shared" si="1"/>
        <v>0</v>
      </c>
      <c r="Q6" s="204">
        <f t="shared" ref="Q6:S6" si="2">SUM(Q7:Q13)</f>
        <v>0</v>
      </c>
      <c r="R6" s="149">
        <f t="shared" si="2"/>
        <v>0</v>
      </c>
      <c r="S6" s="149">
        <f t="shared" si="2"/>
        <v>0</v>
      </c>
      <c r="U6" s="204">
        <f t="shared" ref="U6:W6" si="3">SUM(U7:U13)</f>
        <v>0</v>
      </c>
      <c r="V6" s="149">
        <f t="shared" si="3"/>
        <v>0</v>
      </c>
      <c r="W6" s="149">
        <f t="shared" si="3"/>
        <v>0</v>
      </c>
      <c r="Y6" s="204">
        <f t="shared" ref="Y6:AA6" si="4">SUM(Y7:Y13)</f>
        <v>0</v>
      </c>
      <c r="Z6" s="149">
        <f t="shared" si="4"/>
        <v>0</v>
      </c>
      <c r="AA6" s="149">
        <f t="shared" si="4"/>
        <v>0</v>
      </c>
      <c r="AC6" s="204">
        <f t="shared" ref="AC6:AE6" si="5">SUM(AC7:AC13)</f>
        <v>0</v>
      </c>
      <c r="AD6" s="149">
        <f t="shared" si="5"/>
        <v>0</v>
      </c>
      <c r="AE6" s="149">
        <f t="shared" si="5"/>
        <v>0</v>
      </c>
      <c r="AG6" s="204">
        <f t="shared" ref="AG6:AI6" si="6">SUM(AG7:AG13)</f>
        <v>0</v>
      </c>
      <c r="AH6" s="149">
        <f t="shared" si="6"/>
        <v>0</v>
      </c>
      <c r="AI6" s="149">
        <f t="shared" si="6"/>
        <v>0</v>
      </c>
      <c r="AK6" s="204">
        <f t="shared" ref="AK6:AM6" si="7">SUM(AK7:AK13)</f>
        <v>0</v>
      </c>
      <c r="AL6" s="149">
        <f t="shared" si="7"/>
        <v>0</v>
      </c>
      <c r="AM6" s="149">
        <f t="shared" si="7"/>
        <v>0</v>
      </c>
      <c r="AO6" s="204">
        <f t="shared" ref="AO6:AQ6" si="8">SUM(AO7:AO13)</f>
        <v>0</v>
      </c>
      <c r="AP6" s="149">
        <f t="shared" si="8"/>
        <v>0</v>
      </c>
      <c r="AQ6" s="149">
        <f t="shared" si="8"/>
        <v>0</v>
      </c>
      <c r="AS6" s="152">
        <f>SUM(AS7:AS13)</f>
        <v>0</v>
      </c>
      <c r="AT6" s="149">
        <f>SUM(AT7:AT13)</f>
        <v>0</v>
      </c>
      <c r="AU6" s="149">
        <f>SUM(AU7:AU13)</f>
        <v>0</v>
      </c>
    </row>
    <row r="7" spans="2:47" x14ac:dyDescent="0.25">
      <c r="B7" s="139">
        <v>4110</v>
      </c>
      <c r="C7" s="154"/>
      <c r="D7" s="155" t="s">
        <v>62</v>
      </c>
      <c r="E7" s="200">
        <f>+I7+M7+Q7+U7+Y7+AC7+AG7+AK7+AO7+AS7</f>
        <v>0</v>
      </c>
      <c r="F7" s="200">
        <f t="shared" ref="F7:G13" si="9">+J7+N7+R7+V7+Z7+AD7+AH7+AL7+AP7+AT7</f>
        <v>0</v>
      </c>
      <c r="G7" s="158">
        <f t="shared" si="9"/>
        <v>0</v>
      </c>
      <c r="I7" s="200">
        <v>0</v>
      </c>
      <c r="J7" s="158">
        <v>0</v>
      </c>
      <c r="K7" s="158">
        <v>0</v>
      </c>
      <c r="M7" s="200">
        <v>0</v>
      </c>
      <c r="N7" s="158">
        <v>0</v>
      </c>
      <c r="O7" s="158">
        <v>0</v>
      </c>
      <c r="Q7" s="200">
        <v>0</v>
      </c>
      <c r="R7" s="158">
        <v>0</v>
      </c>
      <c r="S7" s="158">
        <v>0</v>
      </c>
      <c r="U7" s="200">
        <v>0</v>
      </c>
      <c r="V7" s="158">
        <v>0</v>
      </c>
      <c r="W7" s="158">
        <v>0</v>
      </c>
      <c r="Y7" s="200">
        <v>0</v>
      </c>
      <c r="Z7" s="158">
        <v>0</v>
      </c>
      <c r="AA7" s="158">
        <v>0</v>
      </c>
      <c r="AC7" s="200">
        <v>0</v>
      </c>
      <c r="AD7" s="158">
        <v>0</v>
      </c>
      <c r="AE7" s="158">
        <v>0</v>
      </c>
      <c r="AG7" s="200">
        <v>0</v>
      </c>
      <c r="AH7" s="158">
        <v>0</v>
      </c>
      <c r="AI7" s="158">
        <v>0</v>
      </c>
      <c r="AK7" s="200">
        <v>0</v>
      </c>
      <c r="AL7" s="158">
        <v>0</v>
      </c>
      <c r="AM7" s="158">
        <v>0</v>
      </c>
      <c r="AO7" s="200">
        <v>0</v>
      </c>
      <c r="AP7" s="158">
        <v>0</v>
      </c>
      <c r="AQ7" s="158">
        <v>0</v>
      </c>
      <c r="AS7" s="160">
        <v>0</v>
      </c>
      <c r="AT7" s="158">
        <v>0</v>
      </c>
      <c r="AU7" s="158">
        <v>0</v>
      </c>
    </row>
    <row r="8" spans="2:47" x14ac:dyDescent="0.25">
      <c r="B8" s="139">
        <v>4120</v>
      </c>
      <c r="C8" s="154"/>
      <c r="D8" s="155" t="s">
        <v>63</v>
      </c>
      <c r="E8" s="200">
        <f t="shared" ref="E8:E13" si="10">+I8+M8+Q8+U8+Y8+AC8+AG8+AK8+AO8+AS8</f>
        <v>0</v>
      </c>
      <c r="F8" s="200">
        <f t="shared" si="9"/>
        <v>0</v>
      </c>
      <c r="G8" s="158">
        <f t="shared" si="9"/>
        <v>0</v>
      </c>
      <c r="I8" s="200">
        <v>0</v>
      </c>
      <c r="J8" s="158">
        <v>0</v>
      </c>
      <c r="K8" s="158">
        <v>0</v>
      </c>
      <c r="M8" s="200">
        <v>0</v>
      </c>
      <c r="N8" s="158">
        <v>0</v>
      </c>
      <c r="O8" s="158">
        <v>0</v>
      </c>
      <c r="Q8" s="200">
        <v>0</v>
      </c>
      <c r="R8" s="158">
        <v>0</v>
      </c>
      <c r="S8" s="158">
        <v>0</v>
      </c>
      <c r="U8" s="200">
        <v>0</v>
      </c>
      <c r="V8" s="158">
        <v>0</v>
      </c>
      <c r="W8" s="158">
        <v>0</v>
      </c>
      <c r="Y8" s="200">
        <v>0</v>
      </c>
      <c r="Z8" s="158">
        <v>0</v>
      </c>
      <c r="AA8" s="158">
        <v>0</v>
      </c>
      <c r="AC8" s="200">
        <v>0</v>
      </c>
      <c r="AD8" s="158">
        <v>0</v>
      </c>
      <c r="AE8" s="158">
        <v>0</v>
      </c>
      <c r="AG8" s="200">
        <v>0</v>
      </c>
      <c r="AH8" s="158">
        <v>0</v>
      </c>
      <c r="AI8" s="158">
        <v>0</v>
      </c>
      <c r="AK8" s="200">
        <v>0</v>
      </c>
      <c r="AL8" s="158">
        <v>0</v>
      </c>
      <c r="AM8" s="158">
        <v>0</v>
      </c>
      <c r="AO8" s="200">
        <v>0</v>
      </c>
      <c r="AP8" s="158">
        <v>0</v>
      </c>
      <c r="AQ8" s="158">
        <v>0</v>
      </c>
      <c r="AS8" s="160">
        <v>0</v>
      </c>
      <c r="AT8" s="158">
        <v>0</v>
      </c>
      <c r="AU8" s="158">
        <v>0</v>
      </c>
    </row>
    <row r="9" spans="2:47" x14ac:dyDescent="0.25">
      <c r="B9" s="139">
        <v>4130</v>
      </c>
      <c r="C9" s="154"/>
      <c r="D9" s="155" t="s">
        <v>64</v>
      </c>
      <c r="E9" s="200">
        <f t="shared" si="10"/>
        <v>0</v>
      </c>
      <c r="F9" s="200">
        <f t="shared" si="9"/>
        <v>0</v>
      </c>
      <c r="G9" s="158">
        <f t="shared" si="9"/>
        <v>0</v>
      </c>
      <c r="I9" s="200">
        <v>0</v>
      </c>
      <c r="J9" s="158">
        <v>0</v>
      </c>
      <c r="K9" s="158">
        <v>0</v>
      </c>
      <c r="M9" s="200">
        <v>0</v>
      </c>
      <c r="N9" s="158">
        <v>0</v>
      </c>
      <c r="O9" s="158">
        <v>0</v>
      </c>
      <c r="Q9" s="200">
        <v>0</v>
      </c>
      <c r="R9" s="158">
        <v>0</v>
      </c>
      <c r="S9" s="158">
        <v>0</v>
      </c>
      <c r="U9" s="200">
        <v>0</v>
      </c>
      <c r="V9" s="158">
        <v>0</v>
      </c>
      <c r="W9" s="158">
        <v>0</v>
      </c>
      <c r="Y9" s="200">
        <v>0</v>
      </c>
      <c r="Z9" s="158">
        <v>0</v>
      </c>
      <c r="AA9" s="158">
        <v>0</v>
      </c>
      <c r="AC9" s="200">
        <v>0</v>
      </c>
      <c r="AD9" s="158">
        <v>0</v>
      </c>
      <c r="AE9" s="158">
        <v>0</v>
      </c>
      <c r="AG9" s="200">
        <v>0</v>
      </c>
      <c r="AH9" s="158">
        <v>0</v>
      </c>
      <c r="AI9" s="158">
        <v>0</v>
      </c>
      <c r="AK9" s="200">
        <v>0</v>
      </c>
      <c r="AL9" s="158">
        <v>0</v>
      </c>
      <c r="AM9" s="158">
        <v>0</v>
      </c>
      <c r="AO9" s="200">
        <v>0</v>
      </c>
      <c r="AP9" s="158">
        <v>0</v>
      </c>
      <c r="AQ9" s="158">
        <v>0</v>
      </c>
      <c r="AS9" s="160">
        <v>0</v>
      </c>
      <c r="AT9" s="158">
        <v>0</v>
      </c>
      <c r="AU9" s="158">
        <v>0</v>
      </c>
    </row>
    <row r="10" spans="2:47" x14ac:dyDescent="0.25">
      <c r="B10" s="139">
        <v>4140</v>
      </c>
      <c r="C10" s="154"/>
      <c r="D10" s="155" t="s">
        <v>65</v>
      </c>
      <c r="E10" s="200">
        <f t="shared" si="10"/>
        <v>0</v>
      </c>
      <c r="F10" s="200">
        <f t="shared" si="9"/>
        <v>0</v>
      </c>
      <c r="G10" s="158">
        <f t="shared" si="9"/>
        <v>0</v>
      </c>
      <c r="I10" s="200">
        <v>0</v>
      </c>
      <c r="J10" s="158">
        <v>0</v>
      </c>
      <c r="K10" s="158">
        <v>0</v>
      </c>
      <c r="M10" s="200">
        <v>0</v>
      </c>
      <c r="N10" s="158">
        <v>0</v>
      </c>
      <c r="O10" s="158">
        <v>0</v>
      </c>
      <c r="Q10" s="200">
        <v>0</v>
      </c>
      <c r="R10" s="158">
        <v>0</v>
      </c>
      <c r="S10" s="158">
        <v>0</v>
      </c>
      <c r="U10" s="200">
        <v>0</v>
      </c>
      <c r="V10" s="158">
        <v>0</v>
      </c>
      <c r="W10" s="158">
        <v>0</v>
      </c>
      <c r="Y10" s="200">
        <v>0</v>
      </c>
      <c r="Z10" s="158">
        <v>0</v>
      </c>
      <c r="AA10" s="158">
        <v>0</v>
      </c>
      <c r="AC10" s="200">
        <v>0</v>
      </c>
      <c r="AD10" s="158">
        <v>0</v>
      </c>
      <c r="AE10" s="158">
        <v>0</v>
      </c>
      <c r="AG10" s="200">
        <v>0</v>
      </c>
      <c r="AH10" s="158">
        <v>0</v>
      </c>
      <c r="AI10" s="158">
        <v>0</v>
      </c>
      <c r="AK10" s="200">
        <v>0</v>
      </c>
      <c r="AL10" s="158">
        <v>0</v>
      </c>
      <c r="AM10" s="158">
        <v>0</v>
      </c>
      <c r="AO10" s="200">
        <v>0</v>
      </c>
      <c r="AP10" s="158">
        <v>0</v>
      </c>
      <c r="AQ10" s="158">
        <v>0</v>
      </c>
      <c r="AS10" s="160">
        <v>0</v>
      </c>
      <c r="AT10" s="158">
        <v>0</v>
      </c>
      <c r="AU10" s="158">
        <v>0</v>
      </c>
    </row>
    <row r="11" spans="2:47" x14ac:dyDescent="0.25">
      <c r="B11" s="139">
        <v>4150</v>
      </c>
      <c r="C11" s="154"/>
      <c r="D11" s="155" t="s">
        <v>66</v>
      </c>
      <c r="E11" s="200">
        <f t="shared" si="10"/>
        <v>0</v>
      </c>
      <c r="F11" s="158">
        <f t="shared" si="9"/>
        <v>0</v>
      </c>
      <c r="G11" s="158">
        <f t="shared" si="9"/>
        <v>0</v>
      </c>
      <c r="I11" s="200">
        <v>0</v>
      </c>
      <c r="J11" s="158">
        <v>0</v>
      </c>
      <c r="K11" s="158">
        <v>0</v>
      </c>
      <c r="M11" s="200">
        <v>0</v>
      </c>
      <c r="N11" s="158">
        <v>0</v>
      </c>
      <c r="O11" s="158">
        <v>0</v>
      </c>
      <c r="Q11" s="200">
        <v>0</v>
      </c>
      <c r="R11" s="158">
        <v>0</v>
      </c>
      <c r="S11" s="158">
        <v>0</v>
      </c>
      <c r="U11" s="200">
        <v>0</v>
      </c>
      <c r="V11" s="158">
        <v>0</v>
      </c>
      <c r="W11" s="158">
        <v>0</v>
      </c>
      <c r="Y11" s="200">
        <v>0</v>
      </c>
      <c r="Z11" s="158">
        <v>0</v>
      </c>
      <c r="AA11" s="158">
        <v>0</v>
      </c>
      <c r="AC11" s="200">
        <v>0</v>
      </c>
      <c r="AD11" s="158">
        <v>0</v>
      </c>
      <c r="AE11" s="158">
        <v>0</v>
      </c>
      <c r="AG11" s="200">
        <v>0</v>
      </c>
      <c r="AH11" s="158">
        <v>0</v>
      </c>
      <c r="AI11" s="158">
        <v>0</v>
      </c>
      <c r="AK11" s="200">
        <v>0</v>
      </c>
      <c r="AL11" s="158">
        <v>0</v>
      </c>
      <c r="AM11" s="158">
        <v>0</v>
      </c>
      <c r="AO11" s="200">
        <v>0</v>
      </c>
      <c r="AP11" s="158">
        <v>0</v>
      </c>
      <c r="AQ11" s="158">
        <v>0</v>
      </c>
      <c r="AS11" s="160">
        <v>0</v>
      </c>
      <c r="AT11" s="158">
        <v>0</v>
      </c>
      <c r="AU11" s="158">
        <v>0</v>
      </c>
    </row>
    <row r="12" spans="2:47" x14ac:dyDescent="0.25">
      <c r="B12" s="139">
        <v>4160</v>
      </c>
      <c r="C12" s="154"/>
      <c r="D12" s="155" t="s">
        <v>67</v>
      </c>
      <c r="E12" s="200">
        <f t="shared" si="10"/>
        <v>0</v>
      </c>
      <c r="F12" s="158">
        <f t="shared" si="9"/>
        <v>0</v>
      </c>
      <c r="G12" s="158">
        <f t="shared" si="9"/>
        <v>0</v>
      </c>
      <c r="I12" s="200">
        <v>0</v>
      </c>
      <c r="J12" s="158">
        <v>0</v>
      </c>
      <c r="K12" s="158">
        <v>0</v>
      </c>
      <c r="M12" s="200">
        <v>0</v>
      </c>
      <c r="N12" s="158">
        <v>0</v>
      </c>
      <c r="O12" s="158">
        <v>0</v>
      </c>
      <c r="Q12" s="200">
        <v>0</v>
      </c>
      <c r="R12" s="158">
        <v>0</v>
      </c>
      <c r="S12" s="158">
        <v>0</v>
      </c>
      <c r="U12" s="200">
        <v>0</v>
      </c>
      <c r="V12" s="158">
        <v>0</v>
      </c>
      <c r="W12" s="158">
        <v>0</v>
      </c>
      <c r="Y12" s="200">
        <v>0</v>
      </c>
      <c r="Z12" s="158">
        <v>0</v>
      </c>
      <c r="AA12" s="158">
        <v>0</v>
      </c>
      <c r="AC12" s="200">
        <v>0</v>
      </c>
      <c r="AD12" s="158">
        <v>0</v>
      </c>
      <c r="AE12" s="158">
        <v>0</v>
      </c>
      <c r="AG12" s="200">
        <v>0</v>
      </c>
      <c r="AH12" s="158">
        <v>0</v>
      </c>
      <c r="AI12" s="158">
        <v>0</v>
      </c>
      <c r="AK12" s="200">
        <v>0</v>
      </c>
      <c r="AL12" s="158">
        <v>0</v>
      </c>
      <c r="AM12" s="158">
        <v>0</v>
      </c>
      <c r="AO12" s="200">
        <v>0</v>
      </c>
      <c r="AP12" s="158">
        <v>0</v>
      </c>
      <c r="AQ12" s="158">
        <v>0</v>
      </c>
      <c r="AS12" s="160">
        <v>0</v>
      </c>
      <c r="AT12" s="158">
        <v>0</v>
      </c>
      <c r="AU12" s="158">
        <v>0</v>
      </c>
    </row>
    <row r="13" spans="2:47" x14ac:dyDescent="0.25">
      <c r="B13" s="139">
        <v>4170</v>
      </c>
      <c r="C13" s="154"/>
      <c r="D13" s="155" t="s">
        <v>68</v>
      </c>
      <c r="E13" s="200">
        <f t="shared" si="10"/>
        <v>0</v>
      </c>
      <c r="F13" s="158">
        <f t="shared" si="9"/>
        <v>0</v>
      </c>
      <c r="G13" s="158">
        <f t="shared" si="9"/>
        <v>0</v>
      </c>
      <c r="I13" s="200">
        <v>0</v>
      </c>
      <c r="J13" s="158">
        <v>0</v>
      </c>
      <c r="K13" s="158">
        <v>0</v>
      </c>
      <c r="M13" s="200">
        <v>0</v>
      </c>
      <c r="N13" s="158">
        <v>0</v>
      </c>
      <c r="O13" s="158">
        <v>0</v>
      </c>
      <c r="Q13" s="200">
        <v>0</v>
      </c>
      <c r="R13" s="158">
        <v>0</v>
      </c>
      <c r="S13" s="158">
        <v>0</v>
      </c>
      <c r="U13" s="200">
        <v>0</v>
      </c>
      <c r="V13" s="158">
        <v>0</v>
      </c>
      <c r="W13" s="158">
        <v>0</v>
      </c>
      <c r="Y13" s="200">
        <v>0</v>
      </c>
      <c r="Z13" s="158">
        <v>0</v>
      </c>
      <c r="AA13" s="158">
        <v>0</v>
      </c>
      <c r="AC13" s="200">
        <v>0</v>
      </c>
      <c r="AD13" s="158">
        <v>0</v>
      </c>
      <c r="AE13" s="158">
        <v>0</v>
      </c>
      <c r="AG13" s="200">
        <v>0</v>
      </c>
      <c r="AH13" s="158">
        <v>0</v>
      </c>
      <c r="AI13" s="158">
        <v>0</v>
      </c>
      <c r="AK13" s="200">
        <v>0</v>
      </c>
      <c r="AL13" s="158">
        <v>0</v>
      </c>
      <c r="AM13" s="158">
        <v>0</v>
      </c>
      <c r="AO13" s="200">
        <v>0</v>
      </c>
      <c r="AP13" s="158">
        <v>0</v>
      </c>
      <c r="AQ13" s="158">
        <v>0</v>
      </c>
      <c r="AS13" s="160">
        <v>0</v>
      </c>
      <c r="AT13" s="158">
        <v>0</v>
      </c>
      <c r="AU13" s="158">
        <v>0</v>
      </c>
    </row>
    <row r="14" spans="2:47" x14ac:dyDescent="0.25">
      <c r="B14" s="139">
        <v>4200</v>
      </c>
      <c r="C14" s="145" t="s">
        <v>69</v>
      </c>
      <c r="D14" s="141"/>
      <c r="E14" s="204">
        <f>SUM(E15:E16)</f>
        <v>0</v>
      </c>
      <c r="F14" s="149">
        <f>SUM(F15:F16)</f>
        <v>0</v>
      </c>
      <c r="G14" s="149">
        <f>SUM(G15:G16)</f>
        <v>0</v>
      </c>
      <c r="I14" s="204">
        <f t="shared" ref="I14:K14" si="11">SUM(I15:I16)</f>
        <v>0</v>
      </c>
      <c r="J14" s="149">
        <f t="shared" si="11"/>
        <v>0</v>
      </c>
      <c r="K14" s="149">
        <f t="shared" si="11"/>
        <v>0</v>
      </c>
      <c r="M14" s="204">
        <f t="shared" ref="M14:O14" si="12">SUM(M15:M16)</f>
        <v>0</v>
      </c>
      <c r="N14" s="149">
        <f t="shared" si="12"/>
        <v>0</v>
      </c>
      <c r="O14" s="149">
        <f t="shared" si="12"/>
        <v>0</v>
      </c>
      <c r="Q14" s="204">
        <f t="shared" ref="Q14:S14" si="13">SUM(Q15:Q16)</f>
        <v>0</v>
      </c>
      <c r="R14" s="149">
        <f t="shared" si="13"/>
        <v>0</v>
      </c>
      <c r="S14" s="149">
        <f t="shared" si="13"/>
        <v>0</v>
      </c>
      <c r="U14" s="204">
        <f t="shared" ref="U14:W14" si="14">SUM(U15:U16)</f>
        <v>0</v>
      </c>
      <c r="V14" s="149">
        <f t="shared" si="14"/>
        <v>0</v>
      </c>
      <c r="W14" s="149">
        <f t="shared" si="14"/>
        <v>0</v>
      </c>
      <c r="Y14" s="204">
        <f t="shared" ref="Y14:AA14" si="15">SUM(Y15:Y16)</f>
        <v>0</v>
      </c>
      <c r="Z14" s="149">
        <f t="shared" si="15"/>
        <v>0</v>
      </c>
      <c r="AA14" s="149">
        <f t="shared" si="15"/>
        <v>0</v>
      </c>
      <c r="AC14" s="204">
        <f t="shared" ref="AC14:AE14" si="16">SUM(AC15:AC16)</f>
        <v>0</v>
      </c>
      <c r="AD14" s="149">
        <f t="shared" si="16"/>
        <v>0</v>
      </c>
      <c r="AE14" s="149">
        <f t="shared" si="16"/>
        <v>0</v>
      </c>
      <c r="AG14" s="204">
        <f t="shared" ref="AG14:AI14" si="17">SUM(AG15:AG16)</f>
        <v>0</v>
      </c>
      <c r="AH14" s="149">
        <f t="shared" si="17"/>
        <v>0</v>
      </c>
      <c r="AI14" s="149">
        <f t="shared" si="17"/>
        <v>0</v>
      </c>
      <c r="AK14" s="204">
        <f t="shared" ref="AK14:AM14" si="18">SUM(AK15:AK16)</f>
        <v>0</v>
      </c>
      <c r="AL14" s="149">
        <f t="shared" si="18"/>
        <v>0</v>
      </c>
      <c r="AM14" s="149">
        <f t="shared" si="18"/>
        <v>0</v>
      </c>
      <c r="AO14" s="204">
        <f t="shared" ref="AO14:AQ14" si="19">SUM(AO15:AO16)</f>
        <v>0</v>
      </c>
      <c r="AP14" s="149">
        <f t="shared" si="19"/>
        <v>0</v>
      </c>
      <c r="AQ14" s="149">
        <f t="shared" si="19"/>
        <v>0</v>
      </c>
      <c r="AS14" s="152">
        <f>SUM(AS15:AS16)</f>
        <v>0</v>
      </c>
      <c r="AT14" s="149">
        <f>SUM(AT15:AT16)</f>
        <v>0</v>
      </c>
      <c r="AU14" s="149">
        <f>SUM(AU15:AU16)</f>
        <v>0</v>
      </c>
    </row>
    <row r="15" spans="2:47" x14ac:dyDescent="0.25">
      <c r="B15" s="139">
        <v>4210</v>
      </c>
      <c r="C15" s="154"/>
      <c r="D15" s="155" t="s">
        <v>70</v>
      </c>
      <c r="E15" s="200">
        <f t="shared" ref="E15:G16" si="20">+I15+M15+Q15+U15+Y15+AC15+AG15+AK15+AO15+AS15</f>
        <v>0</v>
      </c>
      <c r="F15" s="158">
        <f t="shared" si="20"/>
        <v>0</v>
      </c>
      <c r="G15" s="158">
        <f t="shared" si="20"/>
        <v>0</v>
      </c>
      <c r="I15" s="200">
        <v>0</v>
      </c>
      <c r="J15" s="158">
        <v>0</v>
      </c>
      <c r="K15" s="158">
        <v>0</v>
      </c>
      <c r="M15" s="200">
        <v>0</v>
      </c>
      <c r="N15" s="158">
        <v>0</v>
      </c>
      <c r="O15" s="158">
        <v>0</v>
      </c>
      <c r="Q15" s="200">
        <v>0</v>
      </c>
      <c r="R15" s="158">
        <v>0</v>
      </c>
      <c r="S15" s="158">
        <v>0</v>
      </c>
      <c r="U15" s="200">
        <v>0</v>
      </c>
      <c r="V15" s="158">
        <v>0</v>
      </c>
      <c r="W15" s="158">
        <v>0</v>
      </c>
      <c r="Y15" s="200">
        <v>0</v>
      </c>
      <c r="Z15" s="158">
        <v>0</v>
      </c>
      <c r="AA15" s="158">
        <v>0</v>
      </c>
      <c r="AC15" s="200">
        <v>0</v>
      </c>
      <c r="AD15" s="158">
        <v>0</v>
      </c>
      <c r="AE15" s="158">
        <v>0</v>
      </c>
      <c r="AG15" s="200">
        <v>0</v>
      </c>
      <c r="AH15" s="158">
        <v>0</v>
      </c>
      <c r="AI15" s="158">
        <v>0</v>
      </c>
      <c r="AK15" s="200">
        <v>0</v>
      </c>
      <c r="AL15" s="158">
        <v>0</v>
      </c>
      <c r="AM15" s="158">
        <v>0</v>
      </c>
      <c r="AO15" s="200">
        <v>0</v>
      </c>
      <c r="AP15" s="158">
        <v>0</v>
      </c>
      <c r="AQ15" s="158">
        <v>0</v>
      </c>
      <c r="AS15" s="160">
        <v>0</v>
      </c>
      <c r="AT15" s="158">
        <v>0</v>
      </c>
      <c r="AU15" s="158">
        <v>0</v>
      </c>
    </row>
    <row r="16" spans="2:47" x14ac:dyDescent="0.25">
      <c r="B16" s="139">
        <v>4220</v>
      </c>
      <c r="C16" s="154"/>
      <c r="D16" s="155" t="s">
        <v>71</v>
      </c>
      <c r="E16" s="200">
        <f t="shared" si="20"/>
        <v>0</v>
      </c>
      <c r="F16" s="158">
        <f t="shared" si="20"/>
        <v>0</v>
      </c>
      <c r="G16" s="158">
        <f t="shared" si="20"/>
        <v>0</v>
      </c>
      <c r="I16" s="200">
        <v>0</v>
      </c>
      <c r="J16" s="158">
        <v>0</v>
      </c>
      <c r="K16" s="158">
        <v>0</v>
      </c>
      <c r="M16" s="200">
        <v>0</v>
      </c>
      <c r="N16" s="158">
        <v>0</v>
      </c>
      <c r="O16" s="158">
        <v>0</v>
      </c>
      <c r="Q16" s="200">
        <v>0</v>
      </c>
      <c r="R16" s="158">
        <v>0</v>
      </c>
      <c r="S16" s="158">
        <v>0</v>
      </c>
      <c r="U16" s="200">
        <v>0</v>
      </c>
      <c r="V16" s="158">
        <v>0</v>
      </c>
      <c r="W16" s="158">
        <v>0</v>
      </c>
      <c r="Y16" s="200">
        <v>0</v>
      </c>
      <c r="Z16" s="158">
        <v>0</v>
      </c>
      <c r="AA16" s="158">
        <v>0</v>
      </c>
      <c r="AC16" s="200">
        <v>0</v>
      </c>
      <c r="AD16" s="158">
        <v>0</v>
      </c>
      <c r="AE16" s="158">
        <v>0</v>
      </c>
      <c r="AG16" s="200">
        <v>0</v>
      </c>
      <c r="AH16" s="158">
        <v>0</v>
      </c>
      <c r="AI16" s="158">
        <v>0</v>
      </c>
      <c r="AK16" s="200">
        <v>0</v>
      </c>
      <c r="AL16" s="158">
        <v>0</v>
      </c>
      <c r="AM16" s="158">
        <v>0</v>
      </c>
      <c r="AO16" s="200">
        <v>0</v>
      </c>
      <c r="AP16" s="158">
        <v>0</v>
      </c>
      <c r="AQ16" s="158">
        <v>0</v>
      </c>
      <c r="AS16" s="160">
        <v>0</v>
      </c>
      <c r="AT16" s="158">
        <v>0</v>
      </c>
      <c r="AU16" s="158">
        <v>0</v>
      </c>
    </row>
    <row r="17" spans="2:47" x14ac:dyDescent="0.25">
      <c r="B17" s="139">
        <v>4300</v>
      </c>
      <c r="C17" s="145" t="s">
        <v>72</v>
      </c>
      <c r="D17" s="141"/>
      <c r="E17" s="204">
        <f>SUM(E18:E22)</f>
        <v>0</v>
      </c>
      <c r="F17" s="149">
        <f>SUM(F18:F22)</f>
        <v>0</v>
      </c>
      <c r="G17" s="149">
        <f>SUM(G18:G22)</f>
        <v>0</v>
      </c>
      <c r="I17" s="204">
        <f t="shared" ref="I17:K17" si="21">SUM(I18:I22)</f>
        <v>0</v>
      </c>
      <c r="J17" s="149">
        <f t="shared" si="21"/>
        <v>0</v>
      </c>
      <c r="K17" s="149">
        <f t="shared" si="21"/>
        <v>0</v>
      </c>
      <c r="M17" s="204">
        <f t="shared" ref="M17:O17" si="22">SUM(M18:M22)</f>
        <v>0</v>
      </c>
      <c r="N17" s="149">
        <f t="shared" si="22"/>
        <v>0</v>
      </c>
      <c r="O17" s="149">
        <f t="shared" si="22"/>
        <v>0</v>
      </c>
      <c r="Q17" s="204">
        <f t="shared" ref="Q17:S17" si="23">SUM(Q18:Q22)</f>
        <v>0</v>
      </c>
      <c r="R17" s="149">
        <f t="shared" si="23"/>
        <v>0</v>
      </c>
      <c r="S17" s="149">
        <f t="shared" si="23"/>
        <v>0</v>
      </c>
      <c r="U17" s="204">
        <f t="shared" ref="U17:W17" si="24">SUM(U18:U22)</f>
        <v>0</v>
      </c>
      <c r="V17" s="149">
        <f t="shared" si="24"/>
        <v>0</v>
      </c>
      <c r="W17" s="149">
        <f t="shared" si="24"/>
        <v>0</v>
      </c>
      <c r="Y17" s="204">
        <f t="shared" ref="Y17:AA17" si="25">SUM(Y18:Y22)</f>
        <v>0</v>
      </c>
      <c r="Z17" s="149">
        <f t="shared" si="25"/>
        <v>0</v>
      </c>
      <c r="AA17" s="149">
        <f t="shared" si="25"/>
        <v>0</v>
      </c>
      <c r="AC17" s="204">
        <f t="shared" ref="AC17:AE17" si="26">SUM(AC18:AC22)</f>
        <v>0</v>
      </c>
      <c r="AD17" s="149">
        <f t="shared" si="26"/>
        <v>0</v>
      </c>
      <c r="AE17" s="149">
        <f t="shared" si="26"/>
        <v>0</v>
      </c>
      <c r="AG17" s="204">
        <f t="shared" ref="AG17:AI17" si="27">SUM(AG18:AG22)</f>
        <v>0</v>
      </c>
      <c r="AH17" s="149">
        <f t="shared" si="27"/>
        <v>0</v>
      </c>
      <c r="AI17" s="149">
        <f t="shared" si="27"/>
        <v>0</v>
      </c>
      <c r="AK17" s="204">
        <f t="shared" ref="AK17:AM17" si="28">SUM(AK18:AK22)</f>
        <v>0</v>
      </c>
      <c r="AL17" s="149">
        <f t="shared" si="28"/>
        <v>0</v>
      </c>
      <c r="AM17" s="149">
        <f t="shared" si="28"/>
        <v>0</v>
      </c>
      <c r="AO17" s="204">
        <f t="shared" ref="AO17:AQ17" si="29">SUM(AO18:AO22)</f>
        <v>0</v>
      </c>
      <c r="AP17" s="149">
        <f t="shared" si="29"/>
        <v>0</v>
      </c>
      <c r="AQ17" s="149">
        <f t="shared" si="29"/>
        <v>0</v>
      </c>
      <c r="AS17" s="152">
        <f>SUM(AS18:AS22)</f>
        <v>0</v>
      </c>
      <c r="AT17" s="149">
        <f>SUM(AT18:AT22)</f>
        <v>0</v>
      </c>
      <c r="AU17" s="149">
        <f>SUM(AU18:AU22)</f>
        <v>0</v>
      </c>
    </row>
    <row r="18" spans="2:47" x14ac:dyDescent="0.25">
      <c r="B18" s="139">
        <v>4310</v>
      </c>
      <c r="C18" s="154"/>
      <c r="D18" s="155" t="s">
        <v>73</v>
      </c>
      <c r="E18" s="200">
        <f t="shared" ref="E18:G22" si="30">+I18+M18+Q18+U18+Y18+AC18+AG18+AK18+AO18+AS18</f>
        <v>0</v>
      </c>
      <c r="F18" s="158">
        <f t="shared" si="30"/>
        <v>0</v>
      </c>
      <c r="G18" s="158">
        <f t="shared" si="30"/>
        <v>0</v>
      </c>
      <c r="I18" s="200">
        <v>0</v>
      </c>
      <c r="J18" s="158">
        <v>0</v>
      </c>
      <c r="K18" s="158">
        <v>0</v>
      </c>
      <c r="M18" s="200">
        <v>0</v>
      </c>
      <c r="N18" s="158">
        <v>0</v>
      </c>
      <c r="O18" s="158">
        <v>0</v>
      </c>
      <c r="Q18" s="200">
        <v>0</v>
      </c>
      <c r="R18" s="158">
        <v>0</v>
      </c>
      <c r="S18" s="158">
        <v>0</v>
      </c>
      <c r="U18" s="200">
        <v>0</v>
      </c>
      <c r="V18" s="158">
        <v>0</v>
      </c>
      <c r="W18" s="158">
        <v>0</v>
      </c>
      <c r="Y18" s="200">
        <v>0</v>
      </c>
      <c r="Z18" s="158">
        <v>0</v>
      </c>
      <c r="AA18" s="158">
        <v>0</v>
      </c>
      <c r="AC18" s="200">
        <v>0</v>
      </c>
      <c r="AD18" s="158">
        <v>0</v>
      </c>
      <c r="AE18" s="158">
        <v>0</v>
      </c>
      <c r="AG18" s="200">
        <v>0</v>
      </c>
      <c r="AH18" s="158">
        <v>0</v>
      </c>
      <c r="AI18" s="158">
        <v>0</v>
      </c>
      <c r="AK18" s="200">
        <v>0</v>
      </c>
      <c r="AL18" s="158">
        <v>0</v>
      </c>
      <c r="AM18" s="158">
        <v>0</v>
      </c>
      <c r="AO18" s="200">
        <v>0</v>
      </c>
      <c r="AP18" s="158">
        <v>0</v>
      </c>
      <c r="AQ18" s="158">
        <v>0</v>
      </c>
      <c r="AS18" s="160">
        <v>0</v>
      </c>
      <c r="AT18" s="158">
        <v>0</v>
      </c>
      <c r="AU18" s="158">
        <v>0</v>
      </c>
    </row>
    <row r="19" spans="2:47" x14ac:dyDescent="0.25">
      <c r="B19" s="139">
        <v>4320</v>
      </c>
      <c r="C19" s="154"/>
      <c r="D19" s="155" t="s">
        <v>74</v>
      </c>
      <c r="E19" s="200">
        <f t="shared" si="30"/>
        <v>0</v>
      </c>
      <c r="F19" s="158">
        <f t="shared" si="30"/>
        <v>0</v>
      </c>
      <c r="G19" s="158">
        <f t="shared" si="30"/>
        <v>0</v>
      </c>
      <c r="I19" s="200">
        <v>0</v>
      </c>
      <c r="J19" s="158">
        <v>0</v>
      </c>
      <c r="K19" s="158">
        <v>0</v>
      </c>
      <c r="M19" s="200">
        <v>0</v>
      </c>
      <c r="N19" s="158">
        <v>0</v>
      </c>
      <c r="O19" s="158">
        <v>0</v>
      </c>
      <c r="Q19" s="200">
        <v>0</v>
      </c>
      <c r="R19" s="158">
        <v>0</v>
      </c>
      <c r="S19" s="158">
        <v>0</v>
      </c>
      <c r="U19" s="200">
        <v>0</v>
      </c>
      <c r="V19" s="158">
        <v>0</v>
      </c>
      <c r="W19" s="158">
        <v>0</v>
      </c>
      <c r="Y19" s="200">
        <v>0</v>
      </c>
      <c r="Z19" s="158">
        <v>0</v>
      </c>
      <c r="AA19" s="158">
        <v>0</v>
      </c>
      <c r="AC19" s="200">
        <v>0</v>
      </c>
      <c r="AD19" s="158">
        <v>0</v>
      </c>
      <c r="AE19" s="158">
        <v>0</v>
      </c>
      <c r="AG19" s="200">
        <v>0</v>
      </c>
      <c r="AH19" s="158">
        <v>0</v>
      </c>
      <c r="AI19" s="158">
        <v>0</v>
      </c>
      <c r="AK19" s="200">
        <v>0</v>
      </c>
      <c r="AL19" s="158">
        <v>0</v>
      </c>
      <c r="AM19" s="158">
        <v>0</v>
      </c>
      <c r="AO19" s="200">
        <v>0</v>
      </c>
      <c r="AP19" s="158">
        <v>0</v>
      </c>
      <c r="AQ19" s="158">
        <v>0</v>
      </c>
      <c r="AS19" s="160">
        <v>0</v>
      </c>
      <c r="AT19" s="158">
        <v>0</v>
      </c>
      <c r="AU19" s="158">
        <v>0</v>
      </c>
    </row>
    <row r="20" spans="2:47" x14ac:dyDescent="0.25">
      <c r="B20" s="139">
        <v>4330</v>
      </c>
      <c r="C20" s="154"/>
      <c r="D20" s="155" t="s">
        <v>75</v>
      </c>
      <c r="E20" s="200">
        <f t="shared" si="30"/>
        <v>0</v>
      </c>
      <c r="F20" s="158">
        <f t="shared" si="30"/>
        <v>0</v>
      </c>
      <c r="G20" s="158">
        <f t="shared" si="30"/>
        <v>0</v>
      </c>
      <c r="I20" s="200">
        <v>0</v>
      </c>
      <c r="J20" s="158">
        <v>0</v>
      </c>
      <c r="K20" s="158">
        <v>0</v>
      </c>
      <c r="M20" s="200">
        <v>0</v>
      </c>
      <c r="N20" s="158">
        <v>0</v>
      </c>
      <c r="O20" s="158">
        <v>0</v>
      </c>
      <c r="Q20" s="200">
        <v>0</v>
      </c>
      <c r="R20" s="158">
        <v>0</v>
      </c>
      <c r="S20" s="158">
        <v>0</v>
      </c>
      <c r="U20" s="200">
        <v>0</v>
      </c>
      <c r="V20" s="158">
        <v>0</v>
      </c>
      <c r="W20" s="158">
        <v>0</v>
      </c>
      <c r="Y20" s="200">
        <v>0</v>
      </c>
      <c r="Z20" s="158">
        <v>0</v>
      </c>
      <c r="AA20" s="158">
        <v>0</v>
      </c>
      <c r="AC20" s="200">
        <v>0</v>
      </c>
      <c r="AD20" s="158">
        <v>0</v>
      </c>
      <c r="AE20" s="158">
        <v>0</v>
      </c>
      <c r="AG20" s="200">
        <v>0</v>
      </c>
      <c r="AH20" s="158">
        <v>0</v>
      </c>
      <c r="AI20" s="158">
        <v>0</v>
      </c>
      <c r="AK20" s="200">
        <v>0</v>
      </c>
      <c r="AL20" s="158">
        <v>0</v>
      </c>
      <c r="AM20" s="158">
        <v>0</v>
      </c>
      <c r="AO20" s="200">
        <v>0</v>
      </c>
      <c r="AP20" s="158">
        <v>0</v>
      </c>
      <c r="AQ20" s="158">
        <v>0</v>
      </c>
      <c r="AS20" s="160">
        <v>0</v>
      </c>
      <c r="AT20" s="158">
        <v>0</v>
      </c>
      <c r="AU20" s="158">
        <v>0</v>
      </c>
    </row>
    <row r="21" spans="2:47" x14ac:dyDescent="0.25">
      <c r="B21" s="139">
        <v>4340</v>
      </c>
      <c r="C21" s="154"/>
      <c r="D21" s="155" t="s">
        <v>76</v>
      </c>
      <c r="E21" s="200">
        <f t="shared" si="30"/>
        <v>0</v>
      </c>
      <c r="F21" s="158">
        <f t="shared" si="30"/>
        <v>0</v>
      </c>
      <c r="G21" s="158">
        <f t="shared" si="30"/>
        <v>0</v>
      </c>
      <c r="I21" s="200">
        <v>0</v>
      </c>
      <c r="J21" s="158">
        <v>0</v>
      </c>
      <c r="K21" s="158">
        <v>0</v>
      </c>
      <c r="M21" s="200">
        <v>0</v>
      </c>
      <c r="N21" s="158">
        <v>0</v>
      </c>
      <c r="O21" s="158">
        <v>0</v>
      </c>
      <c r="Q21" s="200">
        <v>0</v>
      </c>
      <c r="R21" s="158">
        <v>0</v>
      </c>
      <c r="S21" s="158">
        <v>0</v>
      </c>
      <c r="U21" s="200">
        <v>0</v>
      </c>
      <c r="V21" s="158">
        <v>0</v>
      </c>
      <c r="W21" s="158">
        <v>0</v>
      </c>
      <c r="Y21" s="200">
        <v>0</v>
      </c>
      <c r="Z21" s="158">
        <v>0</v>
      </c>
      <c r="AA21" s="158">
        <v>0</v>
      </c>
      <c r="AC21" s="200">
        <v>0</v>
      </c>
      <c r="AD21" s="158">
        <v>0</v>
      </c>
      <c r="AE21" s="158">
        <v>0</v>
      </c>
      <c r="AG21" s="200">
        <v>0</v>
      </c>
      <c r="AH21" s="158">
        <v>0</v>
      </c>
      <c r="AI21" s="158">
        <v>0</v>
      </c>
      <c r="AK21" s="200">
        <v>0</v>
      </c>
      <c r="AL21" s="158">
        <v>0</v>
      </c>
      <c r="AM21" s="158">
        <v>0</v>
      </c>
      <c r="AO21" s="200">
        <v>0</v>
      </c>
      <c r="AP21" s="158">
        <v>0</v>
      </c>
      <c r="AQ21" s="158">
        <v>0</v>
      </c>
      <c r="AS21" s="160">
        <v>0</v>
      </c>
      <c r="AT21" s="158">
        <v>0</v>
      </c>
      <c r="AU21" s="158">
        <v>0</v>
      </c>
    </row>
    <row r="22" spans="2:47" x14ac:dyDescent="0.25">
      <c r="B22" s="139">
        <v>4390</v>
      </c>
      <c r="C22" s="154"/>
      <c r="D22" s="155" t="s">
        <v>77</v>
      </c>
      <c r="E22" s="200">
        <f t="shared" si="30"/>
        <v>0</v>
      </c>
      <c r="F22" s="158">
        <f t="shared" si="30"/>
        <v>0</v>
      </c>
      <c r="G22" s="158">
        <f t="shared" si="30"/>
        <v>0</v>
      </c>
      <c r="I22" s="200">
        <v>0</v>
      </c>
      <c r="J22" s="158">
        <v>0</v>
      </c>
      <c r="K22" s="158">
        <v>0</v>
      </c>
      <c r="M22" s="200">
        <v>0</v>
      </c>
      <c r="N22" s="158">
        <v>0</v>
      </c>
      <c r="O22" s="158">
        <v>0</v>
      </c>
      <c r="Q22" s="200">
        <v>0</v>
      </c>
      <c r="R22" s="158">
        <v>0</v>
      </c>
      <c r="S22" s="158">
        <v>0</v>
      </c>
      <c r="U22" s="200">
        <v>0</v>
      </c>
      <c r="V22" s="158">
        <v>0</v>
      </c>
      <c r="W22" s="158">
        <v>0</v>
      </c>
      <c r="Y22" s="200">
        <v>0</v>
      </c>
      <c r="Z22" s="158">
        <v>0</v>
      </c>
      <c r="AA22" s="158">
        <v>0</v>
      </c>
      <c r="AC22" s="200">
        <v>0</v>
      </c>
      <c r="AD22" s="158">
        <v>0</v>
      </c>
      <c r="AE22" s="158">
        <v>0</v>
      </c>
      <c r="AG22" s="200">
        <v>0</v>
      </c>
      <c r="AH22" s="158">
        <v>0</v>
      </c>
      <c r="AI22" s="158">
        <v>0</v>
      </c>
      <c r="AK22" s="200">
        <v>0</v>
      </c>
      <c r="AL22" s="158">
        <v>0</v>
      </c>
      <c r="AM22" s="158">
        <v>0</v>
      </c>
      <c r="AO22" s="200">
        <v>0</v>
      </c>
      <c r="AP22" s="158">
        <v>0</v>
      </c>
      <c r="AQ22" s="158">
        <v>0</v>
      </c>
      <c r="AS22" s="160">
        <v>0</v>
      </c>
      <c r="AT22" s="158">
        <v>0</v>
      </c>
      <c r="AU22" s="158">
        <v>0</v>
      </c>
    </row>
    <row r="23" spans="2:47" x14ac:dyDescent="0.25">
      <c r="B23" s="139"/>
      <c r="C23" s="154"/>
      <c r="D23" s="155"/>
      <c r="E23" s="200"/>
      <c r="F23" s="158"/>
      <c r="G23" s="158"/>
      <c r="I23" s="200"/>
      <c r="J23" s="158"/>
      <c r="K23" s="158"/>
      <c r="M23" s="200"/>
      <c r="N23" s="158"/>
      <c r="O23" s="158"/>
      <c r="Q23" s="200"/>
      <c r="R23" s="158"/>
      <c r="S23" s="158"/>
      <c r="U23" s="200"/>
      <c r="V23" s="158"/>
      <c r="W23" s="158"/>
      <c r="Y23" s="200"/>
      <c r="Z23" s="158"/>
      <c r="AA23" s="158"/>
      <c r="AC23" s="200"/>
      <c r="AD23" s="158"/>
      <c r="AE23" s="158"/>
      <c r="AG23" s="200"/>
      <c r="AH23" s="158"/>
      <c r="AI23" s="158"/>
      <c r="AK23" s="200"/>
      <c r="AL23" s="158"/>
      <c r="AM23" s="158"/>
      <c r="AO23" s="200"/>
      <c r="AP23" s="158"/>
      <c r="AQ23" s="158"/>
      <c r="AS23" s="160"/>
      <c r="AT23" s="158"/>
      <c r="AU23" s="158"/>
    </row>
    <row r="24" spans="2:47" x14ac:dyDescent="0.25">
      <c r="B24" s="139">
        <v>4000</v>
      </c>
      <c r="C24" s="165" t="s">
        <v>78</v>
      </c>
      <c r="D24" s="166"/>
      <c r="E24" s="377">
        <f>+E6+E14+E17</f>
        <v>0</v>
      </c>
      <c r="F24" s="179">
        <f>+F6+F14+F17</f>
        <v>0</v>
      </c>
      <c r="G24" s="179">
        <f>+G6+G14+G17</f>
        <v>0</v>
      </c>
      <c r="I24" s="377">
        <f t="shared" ref="I24:K24" si="31">+I6+I14+I17</f>
        <v>0</v>
      </c>
      <c r="J24" s="179">
        <f t="shared" si="31"/>
        <v>0</v>
      </c>
      <c r="K24" s="179">
        <f t="shared" si="31"/>
        <v>0</v>
      </c>
      <c r="M24" s="377">
        <f t="shared" ref="M24:O24" si="32">+M6+M14+M17</f>
        <v>0</v>
      </c>
      <c r="N24" s="179">
        <f t="shared" si="32"/>
        <v>0</v>
      </c>
      <c r="O24" s="179">
        <f t="shared" si="32"/>
        <v>0</v>
      </c>
      <c r="Q24" s="377">
        <f t="shared" ref="Q24:S24" si="33">+Q6+Q14+Q17</f>
        <v>0</v>
      </c>
      <c r="R24" s="179">
        <f t="shared" si="33"/>
        <v>0</v>
      </c>
      <c r="S24" s="179">
        <f t="shared" si="33"/>
        <v>0</v>
      </c>
      <c r="U24" s="377">
        <f t="shared" ref="U24:W24" si="34">+U6+U14+U17</f>
        <v>0</v>
      </c>
      <c r="V24" s="179">
        <f t="shared" si="34"/>
        <v>0</v>
      </c>
      <c r="W24" s="179">
        <f t="shared" si="34"/>
        <v>0</v>
      </c>
      <c r="Y24" s="377">
        <f t="shared" ref="Y24:AA24" si="35">+Y6+Y14+Y17</f>
        <v>0</v>
      </c>
      <c r="Z24" s="179">
        <f t="shared" si="35"/>
        <v>0</v>
      </c>
      <c r="AA24" s="179">
        <f t="shared" si="35"/>
        <v>0</v>
      </c>
      <c r="AC24" s="377">
        <f t="shared" ref="AC24:AE24" si="36">+AC6+AC14+AC17</f>
        <v>0</v>
      </c>
      <c r="AD24" s="179">
        <f t="shared" si="36"/>
        <v>0</v>
      </c>
      <c r="AE24" s="179">
        <f t="shared" si="36"/>
        <v>0</v>
      </c>
      <c r="AG24" s="377">
        <f t="shared" ref="AG24:AI24" si="37">+AG6+AG14+AG17</f>
        <v>0</v>
      </c>
      <c r="AH24" s="179">
        <f t="shared" si="37"/>
        <v>0</v>
      </c>
      <c r="AI24" s="179">
        <f t="shared" si="37"/>
        <v>0</v>
      </c>
      <c r="AK24" s="377">
        <f t="shared" ref="AK24:AM24" si="38">+AK6+AK14+AK17</f>
        <v>0</v>
      </c>
      <c r="AL24" s="179">
        <f t="shared" si="38"/>
        <v>0</v>
      </c>
      <c r="AM24" s="179">
        <f t="shared" si="38"/>
        <v>0</v>
      </c>
      <c r="AO24" s="377">
        <f t="shared" ref="AO24:AQ24" si="39">+AO6+AO14+AO17</f>
        <v>0</v>
      </c>
      <c r="AP24" s="179">
        <f t="shared" si="39"/>
        <v>0</v>
      </c>
      <c r="AQ24" s="179">
        <f t="shared" si="39"/>
        <v>0</v>
      </c>
      <c r="AS24" s="180">
        <f>+AS6+AS14+AS17</f>
        <v>0</v>
      </c>
      <c r="AT24" s="179">
        <f>+AT6+AT14+AT17</f>
        <v>0</v>
      </c>
      <c r="AU24" s="179">
        <f>+AU6+AU14+AU17</f>
        <v>0</v>
      </c>
    </row>
    <row r="25" spans="2:47" x14ac:dyDescent="0.25">
      <c r="B25" s="139"/>
      <c r="C25" s="154"/>
      <c r="D25" s="141"/>
      <c r="E25" s="200"/>
      <c r="F25" s="158"/>
      <c r="G25" s="158"/>
      <c r="I25" s="200"/>
      <c r="J25" s="158"/>
      <c r="K25" s="158"/>
      <c r="M25" s="200"/>
      <c r="N25" s="158"/>
      <c r="O25" s="158"/>
      <c r="Q25" s="200"/>
      <c r="R25" s="158"/>
      <c r="S25" s="158"/>
      <c r="U25" s="200"/>
      <c r="V25" s="158"/>
      <c r="W25" s="158"/>
      <c r="Y25" s="200"/>
      <c r="Z25" s="158"/>
      <c r="AA25" s="158"/>
      <c r="AC25" s="200"/>
      <c r="AD25" s="158"/>
      <c r="AE25" s="158"/>
      <c r="AG25" s="200"/>
      <c r="AH25" s="158"/>
      <c r="AI25" s="158"/>
      <c r="AK25" s="200"/>
      <c r="AL25" s="158"/>
      <c r="AM25" s="158"/>
      <c r="AO25" s="200"/>
      <c r="AP25" s="158"/>
      <c r="AQ25" s="158"/>
      <c r="AS25" s="160"/>
      <c r="AT25" s="158"/>
      <c r="AU25" s="158"/>
    </row>
    <row r="26" spans="2:47" x14ac:dyDescent="0.25">
      <c r="B26" s="139"/>
      <c r="C26" s="140" t="s">
        <v>79</v>
      </c>
      <c r="D26" s="141"/>
      <c r="E26" s="200"/>
      <c r="F26" s="158"/>
      <c r="G26" s="158"/>
      <c r="I26" s="200"/>
      <c r="J26" s="158"/>
      <c r="K26" s="158"/>
      <c r="M26" s="200"/>
      <c r="N26" s="158"/>
      <c r="O26" s="158"/>
      <c r="Q26" s="200"/>
      <c r="R26" s="158"/>
      <c r="S26" s="158"/>
      <c r="U26" s="200"/>
      <c r="V26" s="158"/>
      <c r="W26" s="158"/>
      <c r="Y26" s="200"/>
      <c r="Z26" s="158"/>
      <c r="AA26" s="158"/>
      <c r="AC26" s="200"/>
      <c r="AD26" s="158"/>
      <c r="AE26" s="158"/>
      <c r="AG26" s="200"/>
      <c r="AH26" s="158"/>
      <c r="AI26" s="158"/>
      <c r="AK26" s="200"/>
      <c r="AL26" s="158"/>
      <c r="AM26" s="158"/>
      <c r="AO26" s="200"/>
      <c r="AP26" s="158"/>
      <c r="AQ26" s="158"/>
      <c r="AS26" s="160"/>
      <c r="AT26" s="158"/>
      <c r="AU26" s="158"/>
    </row>
    <row r="27" spans="2:47" x14ac:dyDescent="0.25">
      <c r="B27" s="139">
        <v>5100</v>
      </c>
      <c r="C27" s="145" t="s">
        <v>80</v>
      </c>
      <c r="D27" s="141"/>
      <c r="E27" s="204">
        <f>SUM(E28:E30)</f>
        <v>0</v>
      </c>
      <c r="F27" s="149">
        <f>SUM(F28:F30)</f>
        <v>0</v>
      </c>
      <c r="G27" s="149">
        <f>SUM(G28:G30)</f>
        <v>0</v>
      </c>
      <c r="I27" s="204">
        <f t="shared" ref="I27:K27" si="40">SUM(I28:I30)</f>
        <v>0</v>
      </c>
      <c r="J27" s="149">
        <f t="shared" si="40"/>
        <v>0</v>
      </c>
      <c r="K27" s="149">
        <f t="shared" si="40"/>
        <v>0</v>
      </c>
      <c r="M27" s="204">
        <f t="shared" ref="M27:O27" si="41">SUM(M28:M30)</f>
        <v>0</v>
      </c>
      <c r="N27" s="149">
        <f t="shared" si="41"/>
        <v>0</v>
      </c>
      <c r="O27" s="149">
        <f t="shared" si="41"/>
        <v>0</v>
      </c>
      <c r="Q27" s="204">
        <f t="shared" ref="Q27:S27" si="42">SUM(Q28:Q30)</f>
        <v>0</v>
      </c>
      <c r="R27" s="149">
        <f t="shared" si="42"/>
        <v>0</v>
      </c>
      <c r="S27" s="149">
        <f t="shared" si="42"/>
        <v>0</v>
      </c>
      <c r="U27" s="204">
        <f t="shared" ref="U27:W27" si="43">SUM(U28:U30)</f>
        <v>0</v>
      </c>
      <c r="V27" s="149">
        <f t="shared" si="43"/>
        <v>0</v>
      </c>
      <c r="W27" s="149">
        <f t="shared" si="43"/>
        <v>0</v>
      </c>
      <c r="Y27" s="204">
        <f t="shared" ref="Y27:AA27" si="44">SUM(Y28:Y30)</f>
        <v>0</v>
      </c>
      <c r="Z27" s="149">
        <f t="shared" si="44"/>
        <v>0</v>
      </c>
      <c r="AA27" s="149">
        <f t="shared" si="44"/>
        <v>0</v>
      </c>
      <c r="AC27" s="204">
        <f t="shared" ref="AC27:AE27" si="45">SUM(AC28:AC30)</f>
        <v>0</v>
      </c>
      <c r="AD27" s="149">
        <f t="shared" si="45"/>
        <v>0</v>
      </c>
      <c r="AE27" s="149">
        <f t="shared" si="45"/>
        <v>0</v>
      </c>
      <c r="AG27" s="204">
        <f t="shared" ref="AG27:AI27" si="46">SUM(AG28:AG30)</f>
        <v>0</v>
      </c>
      <c r="AH27" s="149">
        <f t="shared" si="46"/>
        <v>0</v>
      </c>
      <c r="AI27" s="149">
        <f t="shared" si="46"/>
        <v>0</v>
      </c>
      <c r="AK27" s="204">
        <f t="shared" ref="AK27:AM27" si="47">SUM(AK28:AK30)</f>
        <v>0</v>
      </c>
      <c r="AL27" s="149">
        <f t="shared" si="47"/>
        <v>0</v>
      </c>
      <c r="AM27" s="149">
        <f t="shared" si="47"/>
        <v>0</v>
      </c>
      <c r="AO27" s="204">
        <f t="shared" ref="AO27:AQ27" si="48">SUM(AO28:AO30)</f>
        <v>0</v>
      </c>
      <c r="AP27" s="149">
        <f t="shared" si="48"/>
        <v>0</v>
      </c>
      <c r="AQ27" s="149">
        <f t="shared" si="48"/>
        <v>0</v>
      </c>
      <c r="AS27" s="152">
        <f>SUM(AS28:AS30)</f>
        <v>0</v>
      </c>
      <c r="AT27" s="149">
        <f>SUM(AT28:AT30)</f>
        <v>0</v>
      </c>
      <c r="AU27" s="149">
        <f>SUM(AU28:AU30)</f>
        <v>0</v>
      </c>
    </row>
    <row r="28" spans="2:47" x14ac:dyDescent="0.25">
      <c r="B28" s="139">
        <v>5110</v>
      </c>
      <c r="C28" s="154"/>
      <c r="D28" s="155" t="s">
        <v>81</v>
      </c>
      <c r="E28" s="200">
        <f t="shared" ref="E28:G30" si="49">+I28+M28+Q28+U28+Y28+AC28+AG28+AK28+AO28+AS28</f>
        <v>0</v>
      </c>
      <c r="F28" s="158">
        <f t="shared" si="49"/>
        <v>0</v>
      </c>
      <c r="G28" s="158">
        <f t="shared" si="49"/>
        <v>0</v>
      </c>
      <c r="I28" s="200">
        <v>0</v>
      </c>
      <c r="J28" s="158">
        <v>0</v>
      </c>
      <c r="K28" s="158">
        <v>0</v>
      </c>
      <c r="M28" s="200">
        <v>0</v>
      </c>
      <c r="N28" s="158">
        <v>0</v>
      </c>
      <c r="O28" s="158">
        <v>0</v>
      </c>
      <c r="Q28" s="200">
        <v>0</v>
      </c>
      <c r="R28" s="158">
        <v>0</v>
      </c>
      <c r="S28" s="158">
        <v>0</v>
      </c>
      <c r="U28" s="200">
        <v>0</v>
      </c>
      <c r="V28" s="158">
        <v>0</v>
      </c>
      <c r="W28" s="158">
        <v>0</v>
      </c>
      <c r="Y28" s="200">
        <v>0</v>
      </c>
      <c r="Z28" s="158">
        <v>0</v>
      </c>
      <c r="AA28" s="158">
        <v>0</v>
      </c>
      <c r="AC28" s="200">
        <v>0</v>
      </c>
      <c r="AD28" s="158">
        <v>0</v>
      </c>
      <c r="AE28" s="158">
        <v>0</v>
      </c>
      <c r="AG28" s="200">
        <v>0</v>
      </c>
      <c r="AH28" s="158">
        <v>0</v>
      </c>
      <c r="AI28" s="158">
        <v>0</v>
      </c>
      <c r="AK28" s="200">
        <v>0</v>
      </c>
      <c r="AL28" s="158">
        <v>0</v>
      </c>
      <c r="AM28" s="158">
        <v>0</v>
      </c>
      <c r="AO28" s="200">
        <v>0</v>
      </c>
      <c r="AP28" s="158">
        <v>0</v>
      </c>
      <c r="AQ28" s="158">
        <v>0</v>
      </c>
      <c r="AS28" s="160">
        <v>0</v>
      </c>
      <c r="AT28" s="158">
        <v>0</v>
      </c>
      <c r="AU28" s="158">
        <v>0</v>
      </c>
    </row>
    <row r="29" spans="2:47" x14ac:dyDescent="0.25">
      <c r="B29" s="139">
        <v>5120</v>
      </c>
      <c r="C29" s="154"/>
      <c r="D29" s="155" t="s">
        <v>82</v>
      </c>
      <c r="E29" s="200">
        <f t="shared" si="49"/>
        <v>0</v>
      </c>
      <c r="F29" s="158">
        <f t="shared" si="49"/>
        <v>0</v>
      </c>
      <c r="G29" s="158">
        <f t="shared" si="49"/>
        <v>0</v>
      </c>
      <c r="I29" s="200">
        <v>0</v>
      </c>
      <c r="J29" s="158">
        <v>0</v>
      </c>
      <c r="K29" s="158">
        <v>0</v>
      </c>
      <c r="M29" s="200">
        <v>0</v>
      </c>
      <c r="N29" s="158">
        <v>0</v>
      </c>
      <c r="O29" s="158">
        <v>0</v>
      </c>
      <c r="Q29" s="200">
        <v>0</v>
      </c>
      <c r="R29" s="158">
        <v>0</v>
      </c>
      <c r="S29" s="158">
        <v>0</v>
      </c>
      <c r="U29" s="200">
        <v>0</v>
      </c>
      <c r="V29" s="158">
        <v>0</v>
      </c>
      <c r="W29" s="158">
        <v>0</v>
      </c>
      <c r="Y29" s="200">
        <v>0</v>
      </c>
      <c r="Z29" s="158">
        <v>0</v>
      </c>
      <c r="AA29" s="158">
        <v>0</v>
      </c>
      <c r="AC29" s="200">
        <v>0</v>
      </c>
      <c r="AD29" s="158">
        <v>0</v>
      </c>
      <c r="AE29" s="158">
        <v>0</v>
      </c>
      <c r="AG29" s="200">
        <v>0</v>
      </c>
      <c r="AH29" s="158">
        <v>0</v>
      </c>
      <c r="AI29" s="158">
        <v>0</v>
      </c>
      <c r="AK29" s="200">
        <v>0</v>
      </c>
      <c r="AL29" s="158">
        <v>0</v>
      </c>
      <c r="AM29" s="158">
        <v>0</v>
      </c>
      <c r="AO29" s="200">
        <v>0</v>
      </c>
      <c r="AP29" s="158">
        <v>0</v>
      </c>
      <c r="AQ29" s="158">
        <v>0</v>
      </c>
      <c r="AS29" s="160">
        <v>0</v>
      </c>
      <c r="AT29" s="158">
        <v>0</v>
      </c>
      <c r="AU29" s="158">
        <v>0</v>
      </c>
    </row>
    <row r="30" spans="2:47" x14ac:dyDescent="0.25">
      <c r="B30" s="139">
        <v>5130</v>
      </c>
      <c r="C30" s="154"/>
      <c r="D30" s="155" t="s">
        <v>83</v>
      </c>
      <c r="E30" s="200">
        <f t="shared" si="49"/>
        <v>0</v>
      </c>
      <c r="F30" s="158">
        <f t="shared" si="49"/>
        <v>0</v>
      </c>
      <c r="G30" s="158">
        <f t="shared" si="49"/>
        <v>0</v>
      </c>
      <c r="I30" s="200">
        <v>0</v>
      </c>
      <c r="J30" s="158">
        <v>0</v>
      </c>
      <c r="K30" s="158">
        <v>0</v>
      </c>
      <c r="M30" s="200">
        <v>0</v>
      </c>
      <c r="N30" s="158">
        <v>0</v>
      </c>
      <c r="O30" s="158">
        <v>0</v>
      </c>
      <c r="Q30" s="200">
        <v>0</v>
      </c>
      <c r="R30" s="158">
        <v>0</v>
      </c>
      <c r="S30" s="158">
        <v>0</v>
      </c>
      <c r="U30" s="200">
        <v>0</v>
      </c>
      <c r="V30" s="158">
        <v>0</v>
      </c>
      <c r="W30" s="158">
        <v>0</v>
      </c>
      <c r="Y30" s="200">
        <v>0</v>
      </c>
      <c r="Z30" s="158">
        <v>0</v>
      </c>
      <c r="AA30" s="158">
        <v>0</v>
      </c>
      <c r="AC30" s="200">
        <v>0</v>
      </c>
      <c r="AD30" s="158">
        <v>0</v>
      </c>
      <c r="AE30" s="158">
        <v>0</v>
      </c>
      <c r="AG30" s="200">
        <v>0</v>
      </c>
      <c r="AH30" s="158">
        <v>0</v>
      </c>
      <c r="AI30" s="158">
        <v>0</v>
      </c>
      <c r="AK30" s="200">
        <v>0</v>
      </c>
      <c r="AL30" s="158">
        <v>0</v>
      </c>
      <c r="AM30" s="158">
        <v>0</v>
      </c>
      <c r="AO30" s="200">
        <v>0</v>
      </c>
      <c r="AP30" s="158">
        <v>0</v>
      </c>
      <c r="AQ30" s="158">
        <v>0</v>
      </c>
      <c r="AS30" s="160">
        <v>0</v>
      </c>
      <c r="AT30" s="158">
        <v>0</v>
      </c>
      <c r="AU30" s="158">
        <v>0</v>
      </c>
    </row>
    <row r="31" spans="2:47" x14ac:dyDescent="0.25">
      <c r="B31" s="139">
        <v>5200</v>
      </c>
      <c r="C31" s="145" t="s">
        <v>174</v>
      </c>
      <c r="D31" s="141"/>
      <c r="E31" s="204">
        <f>SUM(E32:E40)</f>
        <v>0</v>
      </c>
      <c r="F31" s="149">
        <f>SUM(F32:F40)</f>
        <v>0</v>
      </c>
      <c r="G31" s="149">
        <f>SUM(G32:G40)</f>
        <v>0</v>
      </c>
      <c r="I31" s="204">
        <f t="shared" ref="I31:K31" si="50">SUM(I32:I40)</f>
        <v>0</v>
      </c>
      <c r="J31" s="149">
        <f t="shared" si="50"/>
        <v>0</v>
      </c>
      <c r="K31" s="149">
        <f t="shared" si="50"/>
        <v>0</v>
      </c>
      <c r="M31" s="204">
        <f t="shared" ref="M31:O31" si="51">SUM(M32:M40)</f>
        <v>0</v>
      </c>
      <c r="N31" s="149">
        <f t="shared" si="51"/>
        <v>0</v>
      </c>
      <c r="O31" s="149">
        <f t="shared" si="51"/>
        <v>0</v>
      </c>
      <c r="Q31" s="204">
        <f t="shared" ref="Q31:S31" si="52">SUM(Q32:Q40)</f>
        <v>0</v>
      </c>
      <c r="R31" s="149">
        <f t="shared" si="52"/>
        <v>0</v>
      </c>
      <c r="S31" s="149">
        <f t="shared" si="52"/>
        <v>0</v>
      </c>
      <c r="U31" s="204">
        <f t="shared" ref="U31:W31" si="53">SUM(U32:U40)</f>
        <v>0</v>
      </c>
      <c r="V31" s="149">
        <f t="shared" si="53"/>
        <v>0</v>
      </c>
      <c r="W31" s="149">
        <f t="shared" si="53"/>
        <v>0</v>
      </c>
      <c r="Y31" s="204">
        <f t="shared" ref="Y31:AA31" si="54">SUM(Y32:Y40)</f>
        <v>0</v>
      </c>
      <c r="Z31" s="149">
        <f t="shared" si="54"/>
        <v>0</v>
      </c>
      <c r="AA31" s="149">
        <f t="shared" si="54"/>
        <v>0</v>
      </c>
      <c r="AC31" s="204">
        <f t="shared" ref="AC31:AE31" si="55">SUM(AC32:AC40)</f>
        <v>0</v>
      </c>
      <c r="AD31" s="149">
        <f t="shared" si="55"/>
        <v>0</v>
      </c>
      <c r="AE31" s="149">
        <f t="shared" si="55"/>
        <v>0</v>
      </c>
      <c r="AG31" s="204">
        <f t="shared" ref="AG31:AI31" si="56">SUM(AG32:AG40)</f>
        <v>0</v>
      </c>
      <c r="AH31" s="149">
        <f t="shared" si="56"/>
        <v>0</v>
      </c>
      <c r="AI31" s="149">
        <f t="shared" si="56"/>
        <v>0</v>
      </c>
      <c r="AK31" s="204">
        <f t="shared" ref="AK31:AM31" si="57">SUM(AK32:AK40)</f>
        <v>0</v>
      </c>
      <c r="AL31" s="149">
        <f t="shared" si="57"/>
        <v>0</v>
      </c>
      <c r="AM31" s="149">
        <f t="shared" si="57"/>
        <v>0</v>
      </c>
      <c r="AO31" s="204">
        <f t="shared" ref="AO31:AQ31" si="58">SUM(AO32:AO40)</f>
        <v>0</v>
      </c>
      <c r="AP31" s="149">
        <f t="shared" si="58"/>
        <v>0</v>
      </c>
      <c r="AQ31" s="149">
        <f t="shared" si="58"/>
        <v>0</v>
      </c>
      <c r="AS31" s="152">
        <f>SUM(AS32:AS40)</f>
        <v>0</v>
      </c>
      <c r="AT31" s="149">
        <f>SUM(AT32:AT40)</f>
        <v>0</v>
      </c>
      <c r="AU31" s="149">
        <f>SUM(AU32:AU40)</f>
        <v>0</v>
      </c>
    </row>
    <row r="32" spans="2:47" x14ac:dyDescent="0.25">
      <c r="B32" s="139">
        <v>5210</v>
      </c>
      <c r="C32" s="154"/>
      <c r="D32" s="155" t="s">
        <v>85</v>
      </c>
      <c r="E32" s="200">
        <f t="shared" ref="E32:G40" si="59">+I32+M32+Q32+U32+Y32+AC32+AG32+AK32+AO32+AS32</f>
        <v>0</v>
      </c>
      <c r="F32" s="158">
        <f t="shared" si="59"/>
        <v>0</v>
      </c>
      <c r="G32" s="158">
        <f t="shared" si="59"/>
        <v>0</v>
      </c>
      <c r="I32" s="200">
        <v>0</v>
      </c>
      <c r="J32" s="158">
        <v>0</v>
      </c>
      <c r="K32" s="158">
        <v>0</v>
      </c>
      <c r="M32" s="200">
        <v>0</v>
      </c>
      <c r="N32" s="158">
        <v>0</v>
      </c>
      <c r="O32" s="158">
        <v>0</v>
      </c>
      <c r="Q32" s="200">
        <v>0</v>
      </c>
      <c r="R32" s="158">
        <v>0</v>
      </c>
      <c r="S32" s="158">
        <v>0</v>
      </c>
      <c r="U32" s="200">
        <v>0</v>
      </c>
      <c r="V32" s="158">
        <v>0</v>
      </c>
      <c r="W32" s="158">
        <v>0</v>
      </c>
      <c r="Y32" s="200">
        <v>0</v>
      </c>
      <c r="Z32" s="158">
        <v>0</v>
      </c>
      <c r="AA32" s="158">
        <v>0</v>
      </c>
      <c r="AC32" s="200">
        <v>0</v>
      </c>
      <c r="AD32" s="158">
        <v>0</v>
      </c>
      <c r="AE32" s="158">
        <v>0</v>
      </c>
      <c r="AG32" s="200">
        <v>0</v>
      </c>
      <c r="AH32" s="158">
        <v>0</v>
      </c>
      <c r="AI32" s="158">
        <v>0</v>
      </c>
      <c r="AK32" s="200">
        <v>0</v>
      </c>
      <c r="AL32" s="158">
        <v>0</v>
      </c>
      <c r="AM32" s="158">
        <v>0</v>
      </c>
      <c r="AO32" s="200">
        <v>0</v>
      </c>
      <c r="AP32" s="158">
        <v>0</v>
      </c>
      <c r="AQ32" s="158">
        <v>0</v>
      </c>
      <c r="AS32" s="160">
        <v>0</v>
      </c>
      <c r="AT32" s="158">
        <v>0</v>
      </c>
      <c r="AU32" s="158">
        <v>0</v>
      </c>
    </row>
    <row r="33" spans="2:47" x14ac:dyDescent="0.25">
      <c r="B33" s="139">
        <v>5220</v>
      </c>
      <c r="C33" s="154"/>
      <c r="D33" s="155" t="s">
        <v>86</v>
      </c>
      <c r="E33" s="200">
        <f t="shared" si="59"/>
        <v>0</v>
      </c>
      <c r="F33" s="158">
        <f t="shared" si="59"/>
        <v>0</v>
      </c>
      <c r="G33" s="158">
        <f t="shared" si="59"/>
        <v>0</v>
      </c>
      <c r="I33" s="200">
        <v>0</v>
      </c>
      <c r="J33" s="158">
        <v>0</v>
      </c>
      <c r="K33" s="158">
        <v>0</v>
      </c>
      <c r="M33" s="200">
        <v>0</v>
      </c>
      <c r="N33" s="158">
        <v>0</v>
      </c>
      <c r="O33" s="158">
        <v>0</v>
      </c>
      <c r="Q33" s="200">
        <v>0</v>
      </c>
      <c r="R33" s="158">
        <v>0</v>
      </c>
      <c r="S33" s="158">
        <v>0</v>
      </c>
      <c r="U33" s="200">
        <v>0</v>
      </c>
      <c r="V33" s="158">
        <v>0</v>
      </c>
      <c r="W33" s="158">
        <v>0</v>
      </c>
      <c r="Y33" s="200">
        <v>0</v>
      </c>
      <c r="Z33" s="158">
        <v>0</v>
      </c>
      <c r="AA33" s="158">
        <v>0</v>
      </c>
      <c r="AC33" s="200">
        <v>0</v>
      </c>
      <c r="AD33" s="158">
        <v>0</v>
      </c>
      <c r="AE33" s="158">
        <v>0</v>
      </c>
      <c r="AG33" s="200">
        <v>0</v>
      </c>
      <c r="AH33" s="158">
        <v>0</v>
      </c>
      <c r="AI33" s="158">
        <v>0</v>
      </c>
      <c r="AK33" s="200">
        <v>0</v>
      </c>
      <c r="AL33" s="158">
        <v>0</v>
      </c>
      <c r="AM33" s="158">
        <v>0</v>
      </c>
      <c r="AO33" s="200">
        <v>0</v>
      </c>
      <c r="AP33" s="158">
        <v>0</v>
      </c>
      <c r="AQ33" s="158">
        <v>0</v>
      </c>
      <c r="AS33" s="160">
        <v>0</v>
      </c>
      <c r="AT33" s="158">
        <v>0</v>
      </c>
      <c r="AU33" s="158">
        <v>0</v>
      </c>
    </row>
    <row r="34" spans="2:47" x14ac:dyDescent="0.25">
      <c r="B34" s="139">
        <v>5230</v>
      </c>
      <c r="C34" s="154"/>
      <c r="D34" s="155" t="s">
        <v>87</v>
      </c>
      <c r="E34" s="200">
        <f t="shared" si="59"/>
        <v>0</v>
      </c>
      <c r="F34" s="158">
        <f t="shared" si="59"/>
        <v>0</v>
      </c>
      <c r="G34" s="158">
        <f t="shared" si="59"/>
        <v>0</v>
      </c>
      <c r="I34" s="200">
        <v>0</v>
      </c>
      <c r="J34" s="158">
        <v>0</v>
      </c>
      <c r="K34" s="158">
        <v>0</v>
      </c>
      <c r="M34" s="200">
        <v>0</v>
      </c>
      <c r="N34" s="158">
        <v>0</v>
      </c>
      <c r="O34" s="158">
        <v>0</v>
      </c>
      <c r="Q34" s="200">
        <v>0</v>
      </c>
      <c r="R34" s="158">
        <v>0</v>
      </c>
      <c r="S34" s="158">
        <v>0</v>
      </c>
      <c r="U34" s="200">
        <v>0</v>
      </c>
      <c r="V34" s="158">
        <v>0</v>
      </c>
      <c r="W34" s="158">
        <v>0</v>
      </c>
      <c r="Y34" s="200">
        <v>0</v>
      </c>
      <c r="Z34" s="158">
        <v>0</v>
      </c>
      <c r="AA34" s="158">
        <v>0</v>
      </c>
      <c r="AC34" s="200">
        <v>0</v>
      </c>
      <c r="AD34" s="158">
        <v>0</v>
      </c>
      <c r="AE34" s="158">
        <v>0</v>
      </c>
      <c r="AG34" s="200">
        <v>0</v>
      </c>
      <c r="AH34" s="158">
        <v>0</v>
      </c>
      <c r="AI34" s="158">
        <v>0</v>
      </c>
      <c r="AK34" s="200">
        <v>0</v>
      </c>
      <c r="AL34" s="158">
        <v>0</v>
      </c>
      <c r="AM34" s="158">
        <v>0</v>
      </c>
      <c r="AO34" s="200">
        <v>0</v>
      </c>
      <c r="AP34" s="158">
        <v>0</v>
      </c>
      <c r="AQ34" s="158">
        <v>0</v>
      </c>
      <c r="AS34" s="160">
        <v>0</v>
      </c>
      <c r="AT34" s="158">
        <v>0</v>
      </c>
      <c r="AU34" s="158">
        <v>0</v>
      </c>
    </row>
    <row r="35" spans="2:47" x14ac:dyDescent="0.25">
      <c r="B35" s="139">
        <v>5240</v>
      </c>
      <c r="C35" s="154"/>
      <c r="D35" s="155" t="s">
        <v>88</v>
      </c>
      <c r="E35" s="200">
        <f t="shared" si="59"/>
        <v>0</v>
      </c>
      <c r="F35" s="158">
        <f t="shared" si="59"/>
        <v>0</v>
      </c>
      <c r="G35" s="158">
        <f t="shared" si="59"/>
        <v>0</v>
      </c>
      <c r="I35" s="200">
        <v>0</v>
      </c>
      <c r="J35" s="158">
        <v>0</v>
      </c>
      <c r="K35" s="158">
        <v>0</v>
      </c>
      <c r="M35" s="200">
        <v>0</v>
      </c>
      <c r="N35" s="158">
        <v>0</v>
      </c>
      <c r="O35" s="158">
        <v>0</v>
      </c>
      <c r="Q35" s="200">
        <v>0</v>
      </c>
      <c r="R35" s="158">
        <v>0</v>
      </c>
      <c r="S35" s="158">
        <v>0</v>
      </c>
      <c r="U35" s="200">
        <v>0</v>
      </c>
      <c r="V35" s="158">
        <v>0</v>
      </c>
      <c r="W35" s="158">
        <v>0</v>
      </c>
      <c r="Y35" s="200">
        <v>0</v>
      </c>
      <c r="Z35" s="158">
        <v>0</v>
      </c>
      <c r="AA35" s="158">
        <v>0</v>
      </c>
      <c r="AC35" s="200">
        <v>0</v>
      </c>
      <c r="AD35" s="158">
        <v>0</v>
      </c>
      <c r="AE35" s="158">
        <v>0</v>
      </c>
      <c r="AG35" s="200">
        <v>0</v>
      </c>
      <c r="AH35" s="158">
        <v>0</v>
      </c>
      <c r="AI35" s="158">
        <v>0</v>
      </c>
      <c r="AK35" s="200">
        <v>0</v>
      </c>
      <c r="AL35" s="158">
        <v>0</v>
      </c>
      <c r="AM35" s="158">
        <v>0</v>
      </c>
      <c r="AO35" s="200">
        <v>0</v>
      </c>
      <c r="AP35" s="158">
        <v>0</v>
      </c>
      <c r="AQ35" s="158">
        <v>0</v>
      </c>
      <c r="AS35" s="160">
        <v>0</v>
      </c>
      <c r="AT35" s="158">
        <v>0</v>
      </c>
      <c r="AU35" s="158">
        <v>0</v>
      </c>
    </row>
    <row r="36" spans="2:47" x14ac:dyDescent="0.25">
      <c r="B36" s="139">
        <v>5250</v>
      </c>
      <c r="C36" s="154"/>
      <c r="D36" s="155" t="s">
        <v>89</v>
      </c>
      <c r="E36" s="200">
        <f t="shared" si="59"/>
        <v>0</v>
      </c>
      <c r="F36" s="158">
        <f t="shared" si="59"/>
        <v>0</v>
      </c>
      <c r="G36" s="158">
        <f t="shared" si="59"/>
        <v>0</v>
      </c>
      <c r="I36" s="200">
        <v>0</v>
      </c>
      <c r="J36" s="158">
        <v>0</v>
      </c>
      <c r="K36" s="158">
        <v>0</v>
      </c>
      <c r="M36" s="200">
        <v>0</v>
      </c>
      <c r="N36" s="158">
        <v>0</v>
      </c>
      <c r="O36" s="158">
        <v>0</v>
      </c>
      <c r="Q36" s="200">
        <v>0</v>
      </c>
      <c r="R36" s="158">
        <v>0</v>
      </c>
      <c r="S36" s="158">
        <v>0</v>
      </c>
      <c r="U36" s="200">
        <v>0</v>
      </c>
      <c r="V36" s="158">
        <v>0</v>
      </c>
      <c r="W36" s="158">
        <v>0</v>
      </c>
      <c r="Y36" s="200">
        <v>0</v>
      </c>
      <c r="Z36" s="158">
        <v>0</v>
      </c>
      <c r="AA36" s="158">
        <v>0</v>
      </c>
      <c r="AC36" s="200">
        <v>0</v>
      </c>
      <c r="AD36" s="158">
        <v>0</v>
      </c>
      <c r="AE36" s="158">
        <v>0</v>
      </c>
      <c r="AG36" s="200">
        <v>0</v>
      </c>
      <c r="AH36" s="158">
        <v>0</v>
      </c>
      <c r="AI36" s="158">
        <v>0</v>
      </c>
      <c r="AK36" s="200">
        <v>0</v>
      </c>
      <c r="AL36" s="158">
        <v>0</v>
      </c>
      <c r="AM36" s="158">
        <v>0</v>
      </c>
      <c r="AO36" s="200">
        <v>0</v>
      </c>
      <c r="AP36" s="158">
        <v>0</v>
      </c>
      <c r="AQ36" s="158">
        <v>0</v>
      </c>
      <c r="AS36" s="160">
        <v>0</v>
      </c>
      <c r="AT36" s="158">
        <v>0</v>
      </c>
      <c r="AU36" s="158">
        <v>0</v>
      </c>
    </row>
    <row r="37" spans="2:47" x14ac:dyDescent="0.25">
      <c r="B37" s="139">
        <v>5260</v>
      </c>
      <c r="C37" s="154"/>
      <c r="D37" s="155" t="s">
        <v>90</v>
      </c>
      <c r="E37" s="200">
        <f t="shared" si="59"/>
        <v>0</v>
      </c>
      <c r="F37" s="158">
        <f t="shared" si="59"/>
        <v>0</v>
      </c>
      <c r="G37" s="158">
        <f t="shared" si="59"/>
        <v>0</v>
      </c>
      <c r="I37" s="200">
        <v>0</v>
      </c>
      <c r="J37" s="158">
        <v>0</v>
      </c>
      <c r="K37" s="158">
        <v>0</v>
      </c>
      <c r="M37" s="200">
        <v>0</v>
      </c>
      <c r="N37" s="158">
        <v>0</v>
      </c>
      <c r="O37" s="158">
        <v>0</v>
      </c>
      <c r="Q37" s="200">
        <v>0</v>
      </c>
      <c r="R37" s="158">
        <v>0</v>
      </c>
      <c r="S37" s="158">
        <v>0</v>
      </c>
      <c r="U37" s="200">
        <v>0</v>
      </c>
      <c r="V37" s="158">
        <v>0</v>
      </c>
      <c r="W37" s="158">
        <v>0</v>
      </c>
      <c r="Y37" s="200">
        <v>0</v>
      </c>
      <c r="Z37" s="158">
        <v>0</v>
      </c>
      <c r="AA37" s="158">
        <v>0</v>
      </c>
      <c r="AC37" s="200">
        <v>0</v>
      </c>
      <c r="AD37" s="158">
        <v>0</v>
      </c>
      <c r="AE37" s="158">
        <v>0</v>
      </c>
      <c r="AG37" s="200">
        <v>0</v>
      </c>
      <c r="AH37" s="158">
        <v>0</v>
      </c>
      <c r="AI37" s="158">
        <v>0</v>
      </c>
      <c r="AK37" s="200">
        <v>0</v>
      </c>
      <c r="AL37" s="158">
        <v>0</v>
      </c>
      <c r="AM37" s="158">
        <v>0</v>
      </c>
      <c r="AO37" s="200">
        <v>0</v>
      </c>
      <c r="AP37" s="158">
        <v>0</v>
      </c>
      <c r="AQ37" s="158">
        <v>0</v>
      </c>
      <c r="AS37" s="160">
        <v>0</v>
      </c>
      <c r="AT37" s="158">
        <v>0</v>
      </c>
      <c r="AU37" s="158">
        <v>0</v>
      </c>
    </row>
    <row r="38" spans="2:47" x14ac:dyDescent="0.25">
      <c r="B38" s="139">
        <v>5270</v>
      </c>
      <c r="C38" s="154"/>
      <c r="D38" s="155" t="s">
        <v>91</v>
      </c>
      <c r="E38" s="200">
        <f t="shared" si="59"/>
        <v>0</v>
      </c>
      <c r="F38" s="158">
        <f t="shared" si="59"/>
        <v>0</v>
      </c>
      <c r="G38" s="158">
        <f t="shared" si="59"/>
        <v>0</v>
      </c>
      <c r="I38" s="200">
        <v>0</v>
      </c>
      <c r="J38" s="158">
        <v>0</v>
      </c>
      <c r="K38" s="158">
        <v>0</v>
      </c>
      <c r="M38" s="200">
        <v>0</v>
      </c>
      <c r="N38" s="158">
        <v>0</v>
      </c>
      <c r="O38" s="158">
        <v>0</v>
      </c>
      <c r="Q38" s="200">
        <v>0</v>
      </c>
      <c r="R38" s="158">
        <v>0</v>
      </c>
      <c r="S38" s="158">
        <v>0</v>
      </c>
      <c r="U38" s="200">
        <v>0</v>
      </c>
      <c r="V38" s="158">
        <v>0</v>
      </c>
      <c r="W38" s="158">
        <v>0</v>
      </c>
      <c r="Y38" s="200">
        <v>0</v>
      </c>
      <c r="Z38" s="158">
        <v>0</v>
      </c>
      <c r="AA38" s="158">
        <v>0</v>
      </c>
      <c r="AC38" s="200">
        <v>0</v>
      </c>
      <c r="AD38" s="158">
        <v>0</v>
      </c>
      <c r="AE38" s="158">
        <v>0</v>
      </c>
      <c r="AG38" s="200">
        <v>0</v>
      </c>
      <c r="AH38" s="158">
        <v>0</v>
      </c>
      <c r="AI38" s="158">
        <v>0</v>
      </c>
      <c r="AK38" s="200">
        <v>0</v>
      </c>
      <c r="AL38" s="158">
        <v>0</v>
      </c>
      <c r="AM38" s="158">
        <v>0</v>
      </c>
      <c r="AO38" s="200">
        <v>0</v>
      </c>
      <c r="AP38" s="158">
        <v>0</v>
      </c>
      <c r="AQ38" s="158">
        <v>0</v>
      </c>
      <c r="AS38" s="160">
        <v>0</v>
      </c>
      <c r="AT38" s="158">
        <v>0</v>
      </c>
      <c r="AU38" s="158">
        <v>0</v>
      </c>
    </row>
    <row r="39" spans="2:47" x14ac:dyDescent="0.25">
      <c r="B39" s="139">
        <v>5280</v>
      </c>
      <c r="C39" s="154"/>
      <c r="D39" s="155" t="s">
        <v>92</v>
      </c>
      <c r="E39" s="200">
        <f t="shared" si="59"/>
        <v>0</v>
      </c>
      <c r="F39" s="158">
        <f t="shared" si="59"/>
        <v>0</v>
      </c>
      <c r="G39" s="158">
        <f t="shared" si="59"/>
        <v>0</v>
      </c>
      <c r="I39" s="200">
        <v>0</v>
      </c>
      <c r="J39" s="158">
        <v>0</v>
      </c>
      <c r="K39" s="158">
        <v>0</v>
      </c>
      <c r="M39" s="200">
        <v>0</v>
      </c>
      <c r="N39" s="158">
        <v>0</v>
      </c>
      <c r="O39" s="158">
        <v>0</v>
      </c>
      <c r="Q39" s="200">
        <v>0</v>
      </c>
      <c r="R39" s="158">
        <v>0</v>
      </c>
      <c r="S39" s="158">
        <v>0</v>
      </c>
      <c r="U39" s="200">
        <v>0</v>
      </c>
      <c r="V39" s="158">
        <v>0</v>
      </c>
      <c r="W39" s="158">
        <v>0</v>
      </c>
      <c r="Y39" s="200">
        <v>0</v>
      </c>
      <c r="Z39" s="158">
        <v>0</v>
      </c>
      <c r="AA39" s="158">
        <v>0</v>
      </c>
      <c r="AC39" s="200">
        <v>0</v>
      </c>
      <c r="AD39" s="158">
        <v>0</v>
      </c>
      <c r="AE39" s="158">
        <v>0</v>
      </c>
      <c r="AG39" s="200">
        <v>0</v>
      </c>
      <c r="AH39" s="158">
        <v>0</v>
      </c>
      <c r="AI39" s="158">
        <v>0</v>
      </c>
      <c r="AK39" s="200">
        <v>0</v>
      </c>
      <c r="AL39" s="158">
        <v>0</v>
      </c>
      <c r="AM39" s="158">
        <v>0</v>
      </c>
      <c r="AO39" s="200">
        <v>0</v>
      </c>
      <c r="AP39" s="158">
        <v>0</v>
      </c>
      <c r="AQ39" s="158">
        <v>0</v>
      </c>
      <c r="AS39" s="160">
        <v>0</v>
      </c>
      <c r="AT39" s="158">
        <v>0</v>
      </c>
      <c r="AU39" s="158">
        <v>0</v>
      </c>
    </row>
    <row r="40" spans="2:47" x14ac:dyDescent="0.25">
      <c r="B40" s="139">
        <v>5290</v>
      </c>
      <c r="C40" s="154"/>
      <c r="D40" s="155" t="s">
        <v>93</v>
      </c>
      <c r="E40" s="200">
        <f t="shared" si="59"/>
        <v>0</v>
      </c>
      <c r="F40" s="158">
        <f t="shared" si="59"/>
        <v>0</v>
      </c>
      <c r="G40" s="158">
        <f t="shared" si="59"/>
        <v>0</v>
      </c>
      <c r="I40" s="200">
        <v>0</v>
      </c>
      <c r="J40" s="158">
        <v>0</v>
      </c>
      <c r="K40" s="158">
        <v>0</v>
      </c>
      <c r="M40" s="200">
        <v>0</v>
      </c>
      <c r="N40" s="158">
        <v>0</v>
      </c>
      <c r="O40" s="158">
        <v>0</v>
      </c>
      <c r="Q40" s="200">
        <v>0</v>
      </c>
      <c r="R40" s="158">
        <v>0</v>
      </c>
      <c r="S40" s="158">
        <v>0</v>
      </c>
      <c r="U40" s="200">
        <v>0</v>
      </c>
      <c r="V40" s="158">
        <v>0</v>
      </c>
      <c r="W40" s="158">
        <v>0</v>
      </c>
      <c r="Y40" s="200">
        <v>0</v>
      </c>
      <c r="Z40" s="158">
        <v>0</v>
      </c>
      <c r="AA40" s="158">
        <v>0</v>
      </c>
      <c r="AC40" s="200">
        <v>0</v>
      </c>
      <c r="AD40" s="158">
        <v>0</v>
      </c>
      <c r="AE40" s="158">
        <v>0</v>
      </c>
      <c r="AG40" s="200">
        <v>0</v>
      </c>
      <c r="AH40" s="158">
        <v>0</v>
      </c>
      <c r="AI40" s="158">
        <v>0</v>
      </c>
      <c r="AK40" s="200">
        <v>0</v>
      </c>
      <c r="AL40" s="158">
        <v>0</v>
      </c>
      <c r="AM40" s="158">
        <v>0</v>
      </c>
      <c r="AO40" s="200">
        <v>0</v>
      </c>
      <c r="AP40" s="158">
        <v>0</v>
      </c>
      <c r="AQ40" s="158">
        <v>0</v>
      </c>
      <c r="AS40" s="160">
        <v>0</v>
      </c>
      <c r="AT40" s="158">
        <v>0</v>
      </c>
      <c r="AU40" s="158">
        <v>0</v>
      </c>
    </row>
    <row r="41" spans="2:47" x14ac:dyDescent="0.25">
      <c r="B41" s="139">
        <v>5300</v>
      </c>
      <c r="C41" s="145" t="s">
        <v>94</v>
      </c>
      <c r="D41" s="141"/>
      <c r="E41" s="204">
        <f>SUM(E42:E44)</f>
        <v>0</v>
      </c>
      <c r="F41" s="149">
        <f>SUM(F42:F44)</f>
        <v>0</v>
      </c>
      <c r="G41" s="149">
        <f>SUM(G42:G44)</f>
        <v>0</v>
      </c>
      <c r="I41" s="204">
        <f t="shared" ref="I41:K41" si="60">SUM(I42:I44)</f>
        <v>0</v>
      </c>
      <c r="J41" s="149">
        <f t="shared" si="60"/>
        <v>0</v>
      </c>
      <c r="K41" s="149">
        <f t="shared" si="60"/>
        <v>0</v>
      </c>
      <c r="M41" s="204">
        <f t="shared" ref="M41:O41" si="61">SUM(M42:M44)</f>
        <v>0</v>
      </c>
      <c r="N41" s="149">
        <f t="shared" si="61"/>
        <v>0</v>
      </c>
      <c r="O41" s="149">
        <f t="shared" si="61"/>
        <v>0</v>
      </c>
      <c r="Q41" s="204">
        <f t="shared" ref="Q41:S41" si="62">SUM(Q42:Q44)</f>
        <v>0</v>
      </c>
      <c r="R41" s="149">
        <f t="shared" si="62"/>
        <v>0</v>
      </c>
      <c r="S41" s="149">
        <f t="shared" si="62"/>
        <v>0</v>
      </c>
      <c r="U41" s="204">
        <f t="shared" ref="U41:W41" si="63">SUM(U42:U44)</f>
        <v>0</v>
      </c>
      <c r="V41" s="149">
        <f t="shared" si="63"/>
        <v>0</v>
      </c>
      <c r="W41" s="149">
        <f t="shared" si="63"/>
        <v>0</v>
      </c>
      <c r="Y41" s="204">
        <f t="shared" ref="Y41:AA41" si="64">SUM(Y42:Y44)</f>
        <v>0</v>
      </c>
      <c r="Z41" s="149">
        <f t="shared" si="64"/>
        <v>0</v>
      </c>
      <c r="AA41" s="149">
        <f t="shared" si="64"/>
        <v>0</v>
      </c>
      <c r="AC41" s="204">
        <f t="shared" ref="AC41:AE41" si="65">SUM(AC42:AC44)</f>
        <v>0</v>
      </c>
      <c r="AD41" s="149">
        <f t="shared" si="65"/>
        <v>0</v>
      </c>
      <c r="AE41" s="149">
        <f t="shared" si="65"/>
        <v>0</v>
      </c>
      <c r="AG41" s="204">
        <f t="shared" ref="AG41:AI41" si="66">SUM(AG42:AG44)</f>
        <v>0</v>
      </c>
      <c r="AH41" s="149">
        <f t="shared" si="66"/>
        <v>0</v>
      </c>
      <c r="AI41" s="149">
        <f t="shared" si="66"/>
        <v>0</v>
      </c>
      <c r="AK41" s="204">
        <f t="shared" ref="AK41:AM41" si="67">SUM(AK42:AK44)</f>
        <v>0</v>
      </c>
      <c r="AL41" s="149">
        <f t="shared" si="67"/>
        <v>0</v>
      </c>
      <c r="AM41" s="149">
        <f t="shared" si="67"/>
        <v>0</v>
      </c>
      <c r="AO41" s="204">
        <f t="shared" ref="AO41:AQ41" si="68">SUM(AO42:AO44)</f>
        <v>0</v>
      </c>
      <c r="AP41" s="149">
        <f t="shared" si="68"/>
        <v>0</v>
      </c>
      <c r="AQ41" s="149">
        <f t="shared" si="68"/>
        <v>0</v>
      </c>
      <c r="AS41" s="152">
        <f>SUM(AS42:AS44)</f>
        <v>0</v>
      </c>
      <c r="AT41" s="149">
        <f>SUM(AT42:AT44)</f>
        <v>0</v>
      </c>
      <c r="AU41" s="149">
        <f>SUM(AU42:AU44)</f>
        <v>0</v>
      </c>
    </row>
    <row r="42" spans="2:47" x14ac:dyDescent="0.25">
      <c r="B42" s="139">
        <v>5310</v>
      </c>
      <c r="C42" s="154"/>
      <c r="D42" s="155" t="s">
        <v>95</v>
      </c>
      <c r="E42" s="200">
        <f t="shared" ref="E42:G44" si="69">+I42+M42+Q42+U42+Y42+AC42+AG42+AK42+AO42+AS42</f>
        <v>0</v>
      </c>
      <c r="F42" s="158">
        <f t="shared" si="69"/>
        <v>0</v>
      </c>
      <c r="G42" s="158">
        <f t="shared" si="69"/>
        <v>0</v>
      </c>
      <c r="I42" s="200">
        <v>0</v>
      </c>
      <c r="J42" s="158">
        <v>0</v>
      </c>
      <c r="K42" s="158">
        <v>0</v>
      </c>
      <c r="M42" s="200">
        <v>0</v>
      </c>
      <c r="N42" s="158">
        <v>0</v>
      </c>
      <c r="O42" s="158">
        <v>0</v>
      </c>
      <c r="Q42" s="200">
        <v>0</v>
      </c>
      <c r="R42" s="158">
        <v>0</v>
      </c>
      <c r="S42" s="158">
        <v>0</v>
      </c>
      <c r="U42" s="200">
        <v>0</v>
      </c>
      <c r="V42" s="158">
        <v>0</v>
      </c>
      <c r="W42" s="158">
        <v>0</v>
      </c>
      <c r="Y42" s="200">
        <v>0</v>
      </c>
      <c r="Z42" s="158">
        <v>0</v>
      </c>
      <c r="AA42" s="158">
        <v>0</v>
      </c>
      <c r="AC42" s="200">
        <v>0</v>
      </c>
      <c r="AD42" s="158">
        <v>0</v>
      </c>
      <c r="AE42" s="158">
        <v>0</v>
      </c>
      <c r="AG42" s="200">
        <v>0</v>
      </c>
      <c r="AH42" s="158">
        <v>0</v>
      </c>
      <c r="AI42" s="158">
        <v>0</v>
      </c>
      <c r="AK42" s="200">
        <v>0</v>
      </c>
      <c r="AL42" s="158">
        <v>0</v>
      </c>
      <c r="AM42" s="158">
        <v>0</v>
      </c>
      <c r="AO42" s="200">
        <v>0</v>
      </c>
      <c r="AP42" s="158">
        <v>0</v>
      </c>
      <c r="AQ42" s="158">
        <v>0</v>
      </c>
      <c r="AS42" s="160">
        <v>0</v>
      </c>
      <c r="AT42" s="158">
        <v>0</v>
      </c>
      <c r="AU42" s="158">
        <v>0</v>
      </c>
    </row>
    <row r="43" spans="2:47" x14ac:dyDescent="0.25">
      <c r="B43" s="139">
        <v>5320</v>
      </c>
      <c r="C43" s="154"/>
      <c r="D43" s="155" t="s">
        <v>45</v>
      </c>
      <c r="E43" s="200">
        <f t="shared" si="69"/>
        <v>0</v>
      </c>
      <c r="F43" s="158">
        <f t="shared" si="69"/>
        <v>0</v>
      </c>
      <c r="G43" s="158">
        <f t="shared" si="69"/>
        <v>0</v>
      </c>
      <c r="I43" s="200">
        <v>0</v>
      </c>
      <c r="J43" s="158">
        <v>0</v>
      </c>
      <c r="K43" s="158">
        <v>0</v>
      </c>
      <c r="M43" s="200">
        <v>0</v>
      </c>
      <c r="N43" s="158">
        <v>0</v>
      </c>
      <c r="O43" s="158">
        <v>0</v>
      </c>
      <c r="Q43" s="200">
        <v>0</v>
      </c>
      <c r="R43" s="158">
        <v>0</v>
      </c>
      <c r="S43" s="158">
        <v>0</v>
      </c>
      <c r="U43" s="200">
        <v>0</v>
      </c>
      <c r="V43" s="158">
        <v>0</v>
      </c>
      <c r="W43" s="158">
        <v>0</v>
      </c>
      <c r="Y43" s="200">
        <v>0</v>
      </c>
      <c r="Z43" s="158">
        <v>0</v>
      </c>
      <c r="AA43" s="158">
        <v>0</v>
      </c>
      <c r="AC43" s="200">
        <v>0</v>
      </c>
      <c r="AD43" s="158">
        <v>0</v>
      </c>
      <c r="AE43" s="158">
        <v>0</v>
      </c>
      <c r="AG43" s="200">
        <v>0</v>
      </c>
      <c r="AH43" s="158">
        <v>0</v>
      </c>
      <c r="AI43" s="158">
        <v>0</v>
      </c>
      <c r="AK43" s="200">
        <v>0</v>
      </c>
      <c r="AL43" s="158">
        <v>0</v>
      </c>
      <c r="AM43" s="158">
        <v>0</v>
      </c>
      <c r="AO43" s="200">
        <v>0</v>
      </c>
      <c r="AP43" s="158">
        <v>0</v>
      </c>
      <c r="AQ43" s="158">
        <v>0</v>
      </c>
      <c r="AS43" s="160">
        <v>0</v>
      </c>
      <c r="AT43" s="158">
        <v>0</v>
      </c>
      <c r="AU43" s="158">
        <v>0</v>
      </c>
    </row>
    <row r="44" spans="2:47" x14ac:dyDescent="0.25">
      <c r="B44" s="139">
        <v>5330</v>
      </c>
      <c r="C44" s="154"/>
      <c r="D44" s="155" t="s">
        <v>96</v>
      </c>
      <c r="E44" s="200">
        <f t="shared" si="69"/>
        <v>0</v>
      </c>
      <c r="F44" s="158">
        <f t="shared" si="69"/>
        <v>0</v>
      </c>
      <c r="G44" s="158">
        <f t="shared" si="69"/>
        <v>0</v>
      </c>
      <c r="I44" s="200">
        <v>0</v>
      </c>
      <c r="J44" s="158">
        <v>0</v>
      </c>
      <c r="K44" s="158">
        <v>0</v>
      </c>
      <c r="M44" s="200">
        <v>0</v>
      </c>
      <c r="N44" s="158">
        <v>0</v>
      </c>
      <c r="O44" s="158">
        <v>0</v>
      </c>
      <c r="Q44" s="200">
        <v>0</v>
      </c>
      <c r="R44" s="158">
        <v>0</v>
      </c>
      <c r="S44" s="158">
        <v>0</v>
      </c>
      <c r="U44" s="200">
        <v>0</v>
      </c>
      <c r="V44" s="158">
        <v>0</v>
      </c>
      <c r="W44" s="158">
        <v>0</v>
      </c>
      <c r="Y44" s="200">
        <v>0</v>
      </c>
      <c r="Z44" s="158">
        <v>0</v>
      </c>
      <c r="AA44" s="158">
        <v>0</v>
      </c>
      <c r="AC44" s="200">
        <v>0</v>
      </c>
      <c r="AD44" s="158">
        <v>0</v>
      </c>
      <c r="AE44" s="158">
        <v>0</v>
      </c>
      <c r="AG44" s="200">
        <v>0</v>
      </c>
      <c r="AH44" s="158">
        <v>0</v>
      </c>
      <c r="AI44" s="158">
        <v>0</v>
      </c>
      <c r="AK44" s="200">
        <v>0</v>
      </c>
      <c r="AL44" s="158">
        <v>0</v>
      </c>
      <c r="AM44" s="158">
        <v>0</v>
      </c>
      <c r="AO44" s="200">
        <v>0</v>
      </c>
      <c r="AP44" s="158">
        <v>0</v>
      </c>
      <c r="AQ44" s="158">
        <v>0</v>
      </c>
      <c r="AS44" s="160">
        <v>0</v>
      </c>
      <c r="AT44" s="158">
        <v>0</v>
      </c>
      <c r="AU44" s="158">
        <v>0</v>
      </c>
    </row>
    <row r="45" spans="2:47" x14ac:dyDescent="0.25">
      <c r="B45" s="139">
        <v>5400</v>
      </c>
      <c r="C45" s="145" t="s">
        <v>97</v>
      </c>
      <c r="D45" s="141"/>
      <c r="E45" s="204">
        <f>SUM(E46:E50)</f>
        <v>0</v>
      </c>
      <c r="F45" s="149">
        <f>SUM(F46:F50)</f>
        <v>0</v>
      </c>
      <c r="G45" s="149">
        <f>SUM(G46:G50)</f>
        <v>0</v>
      </c>
      <c r="I45" s="204">
        <f t="shared" ref="I45:K45" si="70">SUM(I46:I50)</f>
        <v>0</v>
      </c>
      <c r="J45" s="149">
        <f t="shared" si="70"/>
        <v>0</v>
      </c>
      <c r="K45" s="149">
        <f t="shared" si="70"/>
        <v>0</v>
      </c>
      <c r="M45" s="204">
        <f t="shared" ref="M45:O45" si="71">SUM(M46:M50)</f>
        <v>0</v>
      </c>
      <c r="N45" s="149">
        <f t="shared" si="71"/>
        <v>0</v>
      </c>
      <c r="O45" s="149">
        <f t="shared" si="71"/>
        <v>0</v>
      </c>
      <c r="Q45" s="204">
        <f t="shared" ref="Q45:S45" si="72">SUM(Q46:Q50)</f>
        <v>0</v>
      </c>
      <c r="R45" s="149">
        <f t="shared" si="72"/>
        <v>0</v>
      </c>
      <c r="S45" s="149">
        <f t="shared" si="72"/>
        <v>0</v>
      </c>
      <c r="U45" s="204">
        <f t="shared" ref="U45:W45" si="73">SUM(U46:U50)</f>
        <v>0</v>
      </c>
      <c r="V45" s="149">
        <f t="shared" si="73"/>
        <v>0</v>
      </c>
      <c r="W45" s="149">
        <f t="shared" si="73"/>
        <v>0</v>
      </c>
      <c r="Y45" s="204">
        <f t="shared" ref="Y45:AA45" si="74">SUM(Y46:Y50)</f>
        <v>0</v>
      </c>
      <c r="Z45" s="149">
        <f t="shared" si="74"/>
        <v>0</v>
      </c>
      <c r="AA45" s="149">
        <f t="shared" si="74"/>
        <v>0</v>
      </c>
      <c r="AC45" s="204">
        <f t="shared" ref="AC45:AE45" si="75">SUM(AC46:AC50)</f>
        <v>0</v>
      </c>
      <c r="AD45" s="149">
        <f t="shared" si="75"/>
        <v>0</v>
      </c>
      <c r="AE45" s="149">
        <f t="shared" si="75"/>
        <v>0</v>
      </c>
      <c r="AG45" s="204">
        <f t="shared" ref="AG45:AI45" si="76">SUM(AG46:AG50)</f>
        <v>0</v>
      </c>
      <c r="AH45" s="149">
        <f t="shared" si="76"/>
        <v>0</v>
      </c>
      <c r="AI45" s="149">
        <f t="shared" si="76"/>
        <v>0</v>
      </c>
      <c r="AK45" s="204">
        <f t="shared" ref="AK45:AM45" si="77">SUM(AK46:AK50)</f>
        <v>0</v>
      </c>
      <c r="AL45" s="149">
        <f t="shared" si="77"/>
        <v>0</v>
      </c>
      <c r="AM45" s="149">
        <f t="shared" si="77"/>
        <v>0</v>
      </c>
      <c r="AO45" s="204">
        <f t="shared" ref="AO45:AQ45" si="78">SUM(AO46:AO50)</f>
        <v>0</v>
      </c>
      <c r="AP45" s="149">
        <f t="shared" si="78"/>
        <v>0</v>
      </c>
      <c r="AQ45" s="149">
        <f t="shared" si="78"/>
        <v>0</v>
      </c>
      <c r="AS45" s="152">
        <f>SUM(AS46:AS50)</f>
        <v>0</v>
      </c>
      <c r="AT45" s="149">
        <f>SUM(AT46:AT50)</f>
        <v>0</v>
      </c>
      <c r="AU45" s="149">
        <f>SUM(AU46:AU50)</f>
        <v>0</v>
      </c>
    </row>
    <row r="46" spans="2:47" x14ac:dyDescent="0.25">
      <c r="B46" s="139">
        <v>5410</v>
      </c>
      <c r="C46" s="154"/>
      <c r="D46" s="155" t="s">
        <v>98</v>
      </c>
      <c r="E46" s="200">
        <f t="shared" ref="E46:G50" si="79">+I46+M46+Q46+U46+Y46+AC46+AG46+AK46+AO46+AS46</f>
        <v>0</v>
      </c>
      <c r="F46" s="158">
        <f t="shared" si="79"/>
        <v>0</v>
      </c>
      <c r="G46" s="158">
        <f t="shared" si="79"/>
        <v>0</v>
      </c>
      <c r="I46" s="200">
        <v>0</v>
      </c>
      <c r="J46" s="158">
        <v>0</v>
      </c>
      <c r="K46" s="158">
        <v>0</v>
      </c>
      <c r="M46" s="200">
        <v>0</v>
      </c>
      <c r="N46" s="158">
        <v>0</v>
      </c>
      <c r="O46" s="158">
        <v>0</v>
      </c>
      <c r="Q46" s="200">
        <v>0</v>
      </c>
      <c r="R46" s="158">
        <v>0</v>
      </c>
      <c r="S46" s="158">
        <v>0</v>
      </c>
      <c r="U46" s="200">
        <v>0</v>
      </c>
      <c r="V46" s="158">
        <v>0</v>
      </c>
      <c r="W46" s="158">
        <v>0</v>
      </c>
      <c r="Y46" s="200">
        <v>0</v>
      </c>
      <c r="Z46" s="158">
        <v>0</v>
      </c>
      <c r="AA46" s="158">
        <v>0</v>
      </c>
      <c r="AC46" s="200">
        <v>0</v>
      </c>
      <c r="AD46" s="158">
        <v>0</v>
      </c>
      <c r="AE46" s="158">
        <v>0</v>
      </c>
      <c r="AG46" s="200">
        <v>0</v>
      </c>
      <c r="AH46" s="158">
        <v>0</v>
      </c>
      <c r="AI46" s="158">
        <v>0</v>
      </c>
      <c r="AK46" s="200">
        <v>0</v>
      </c>
      <c r="AL46" s="158">
        <v>0</v>
      </c>
      <c r="AM46" s="158">
        <v>0</v>
      </c>
      <c r="AO46" s="200">
        <v>0</v>
      </c>
      <c r="AP46" s="158">
        <v>0</v>
      </c>
      <c r="AQ46" s="158">
        <v>0</v>
      </c>
      <c r="AS46" s="160">
        <v>0</v>
      </c>
      <c r="AT46" s="158">
        <v>0</v>
      </c>
      <c r="AU46" s="158">
        <v>0</v>
      </c>
    </row>
    <row r="47" spans="2:47" x14ac:dyDescent="0.25">
      <c r="B47" s="139">
        <v>5420</v>
      </c>
      <c r="C47" s="154"/>
      <c r="D47" s="155" t="s">
        <v>99</v>
      </c>
      <c r="E47" s="200">
        <f t="shared" si="79"/>
        <v>0</v>
      </c>
      <c r="F47" s="158">
        <f t="shared" si="79"/>
        <v>0</v>
      </c>
      <c r="G47" s="158">
        <f t="shared" si="79"/>
        <v>0</v>
      </c>
      <c r="I47" s="200">
        <v>0</v>
      </c>
      <c r="J47" s="158">
        <v>0</v>
      </c>
      <c r="K47" s="158">
        <v>0</v>
      </c>
      <c r="M47" s="200">
        <v>0</v>
      </c>
      <c r="N47" s="158">
        <v>0</v>
      </c>
      <c r="O47" s="158">
        <v>0</v>
      </c>
      <c r="Q47" s="200">
        <v>0</v>
      </c>
      <c r="R47" s="158">
        <v>0</v>
      </c>
      <c r="S47" s="158">
        <v>0</v>
      </c>
      <c r="U47" s="200">
        <v>0</v>
      </c>
      <c r="V47" s="158">
        <v>0</v>
      </c>
      <c r="W47" s="158">
        <v>0</v>
      </c>
      <c r="Y47" s="200">
        <v>0</v>
      </c>
      <c r="Z47" s="158">
        <v>0</v>
      </c>
      <c r="AA47" s="158">
        <v>0</v>
      </c>
      <c r="AC47" s="200">
        <v>0</v>
      </c>
      <c r="AD47" s="158">
        <v>0</v>
      </c>
      <c r="AE47" s="158">
        <v>0</v>
      </c>
      <c r="AG47" s="200">
        <v>0</v>
      </c>
      <c r="AH47" s="158">
        <v>0</v>
      </c>
      <c r="AI47" s="158">
        <v>0</v>
      </c>
      <c r="AK47" s="200">
        <v>0</v>
      </c>
      <c r="AL47" s="158">
        <v>0</v>
      </c>
      <c r="AM47" s="158">
        <v>0</v>
      </c>
      <c r="AO47" s="200">
        <v>0</v>
      </c>
      <c r="AP47" s="158">
        <v>0</v>
      </c>
      <c r="AQ47" s="158">
        <v>0</v>
      </c>
      <c r="AS47" s="160">
        <v>0</v>
      </c>
      <c r="AT47" s="158">
        <v>0</v>
      </c>
      <c r="AU47" s="158">
        <v>0</v>
      </c>
    </row>
    <row r="48" spans="2:47" x14ac:dyDescent="0.25">
      <c r="B48" s="139">
        <v>5430</v>
      </c>
      <c r="C48" s="154"/>
      <c r="D48" s="155" t="s">
        <v>100</v>
      </c>
      <c r="E48" s="200">
        <f t="shared" si="79"/>
        <v>0</v>
      </c>
      <c r="F48" s="158">
        <f t="shared" si="79"/>
        <v>0</v>
      </c>
      <c r="G48" s="158">
        <f t="shared" si="79"/>
        <v>0</v>
      </c>
      <c r="I48" s="200">
        <v>0</v>
      </c>
      <c r="J48" s="158">
        <v>0</v>
      </c>
      <c r="K48" s="158">
        <v>0</v>
      </c>
      <c r="M48" s="200">
        <v>0</v>
      </c>
      <c r="N48" s="158">
        <v>0</v>
      </c>
      <c r="O48" s="158">
        <v>0</v>
      </c>
      <c r="Q48" s="200">
        <v>0</v>
      </c>
      <c r="R48" s="158">
        <v>0</v>
      </c>
      <c r="S48" s="158">
        <v>0</v>
      </c>
      <c r="U48" s="200">
        <v>0</v>
      </c>
      <c r="V48" s="158">
        <v>0</v>
      </c>
      <c r="W48" s="158">
        <v>0</v>
      </c>
      <c r="Y48" s="200">
        <v>0</v>
      </c>
      <c r="Z48" s="158">
        <v>0</v>
      </c>
      <c r="AA48" s="158">
        <v>0</v>
      </c>
      <c r="AC48" s="200">
        <v>0</v>
      </c>
      <c r="AD48" s="158">
        <v>0</v>
      </c>
      <c r="AE48" s="158">
        <v>0</v>
      </c>
      <c r="AG48" s="200">
        <v>0</v>
      </c>
      <c r="AH48" s="158">
        <v>0</v>
      </c>
      <c r="AI48" s="158">
        <v>0</v>
      </c>
      <c r="AK48" s="200">
        <v>0</v>
      </c>
      <c r="AL48" s="158">
        <v>0</v>
      </c>
      <c r="AM48" s="158">
        <v>0</v>
      </c>
      <c r="AO48" s="200">
        <v>0</v>
      </c>
      <c r="AP48" s="158">
        <v>0</v>
      </c>
      <c r="AQ48" s="158">
        <v>0</v>
      </c>
      <c r="AS48" s="160">
        <v>0</v>
      </c>
      <c r="AT48" s="158">
        <v>0</v>
      </c>
      <c r="AU48" s="158">
        <v>0</v>
      </c>
    </row>
    <row r="49" spans="2:47" x14ac:dyDescent="0.25">
      <c r="B49" s="139">
        <v>5440</v>
      </c>
      <c r="C49" s="154"/>
      <c r="D49" s="155" t="s">
        <v>101</v>
      </c>
      <c r="E49" s="200">
        <f t="shared" si="79"/>
        <v>0</v>
      </c>
      <c r="F49" s="158">
        <f t="shared" si="79"/>
        <v>0</v>
      </c>
      <c r="G49" s="158">
        <f t="shared" si="79"/>
        <v>0</v>
      </c>
      <c r="I49" s="200">
        <v>0</v>
      </c>
      <c r="J49" s="158">
        <v>0</v>
      </c>
      <c r="K49" s="158">
        <v>0</v>
      </c>
      <c r="M49" s="200">
        <v>0</v>
      </c>
      <c r="N49" s="158">
        <v>0</v>
      </c>
      <c r="O49" s="158">
        <v>0</v>
      </c>
      <c r="Q49" s="200">
        <v>0</v>
      </c>
      <c r="R49" s="158">
        <v>0</v>
      </c>
      <c r="S49" s="158">
        <v>0</v>
      </c>
      <c r="U49" s="200">
        <v>0</v>
      </c>
      <c r="V49" s="158">
        <v>0</v>
      </c>
      <c r="W49" s="158">
        <v>0</v>
      </c>
      <c r="Y49" s="200">
        <v>0</v>
      </c>
      <c r="Z49" s="158">
        <v>0</v>
      </c>
      <c r="AA49" s="158">
        <v>0</v>
      </c>
      <c r="AC49" s="200">
        <v>0</v>
      </c>
      <c r="AD49" s="158">
        <v>0</v>
      </c>
      <c r="AE49" s="158">
        <v>0</v>
      </c>
      <c r="AG49" s="200">
        <v>0</v>
      </c>
      <c r="AH49" s="158">
        <v>0</v>
      </c>
      <c r="AI49" s="158">
        <v>0</v>
      </c>
      <c r="AK49" s="200">
        <v>0</v>
      </c>
      <c r="AL49" s="158">
        <v>0</v>
      </c>
      <c r="AM49" s="158">
        <v>0</v>
      </c>
      <c r="AO49" s="200">
        <v>0</v>
      </c>
      <c r="AP49" s="158">
        <v>0</v>
      </c>
      <c r="AQ49" s="158">
        <v>0</v>
      </c>
      <c r="AS49" s="160">
        <v>0</v>
      </c>
      <c r="AT49" s="158">
        <v>0</v>
      </c>
      <c r="AU49" s="158">
        <v>0</v>
      </c>
    </row>
    <row r="50" spans="2:47" x14ac:dyDescent="0.25">
      <c r="B50" s="139">
        <v>5450</v>
      </c>
      <c r="C50" s="154"/>
      <c r="D50" s="155" t="s">
        <v>102</v>
      </c>
      <c r="E50" s="200">
        <f t="shared" si="79"/>
        <v>0</v>
      </c>
      <c r="F50" s="158">
        <f t="shared" si="79"/>
        <v>0</v>
      </c>
      <c r="G50" s="158">
        <f t="shared" si="79"/>
        <v>0</v>
      </c>
      <c r="I50" s="200">
        <v>0</v>
      </c>
      <c r="J50" s="158">
        <v>0</v>
      </c>
      <c r="K50" s="158">
        <v>0</v>
      </c>
      <c r="M50" s="200">
        <v>0</v>
      </c>
      <c r="N50" s="158">
        <v>0</v>
      </c>
      <c r="O50" s="158">
        <v>0</v>
      </c>
      <c r="Q50" s="200">
        <v>0</v>
      </c>
      <c r="R50" s="158">
        <v>0</v>
      </c>
      <c r="S50" s="158">
        <v>0</v>
      </c>
      <c r="U50" s="200">
        <v>0</v>
      </c>
      <c r="V50" s="158">
        <v>0</v>
      </c>
      <c r="W50" s="158">
        <v>0</v>
      </c>
      <c r="Y50" s="200">
        <v>0</v>
      </c>
      <c r="Z50" s="158">
        <v>0</v>
      </c>
      <c r="AA50" s="158">
        <v>0</v>
      </c>
      <c r="AC50" s="200">
        <v>0</v>
      </c>
      <c r="AD50" s="158">
        <v>0</v>
      </c>
      <c r="AE50" s="158">
        <v>0</v>
      </c>
      <c r="AG50" s="200">
        <v>0</v>
      </c>
      <c r="AH50" s="158">
        <v>0</v>
      </c>
      <c r="AI50" s="158">
        <v>0</v>
      </c>
      <c r="AK50" s="200">
        <v>0</v>
      </c>
      <c r="AL50" s="158">
        <v>0</v>
      </c>
      <c r="AM50" s="158">
        <v>0</v>
      </c>
      <c r="AO50" s="200">
        <v>0</v>
      </c>
      <c r="AP50" s="158">
        <v>0</v>
      </c>
      <c r="AQ50" s="158">
        <v>0</v>
      </c>
      <c r="AS50" s="160">
        <v>0</v>
      </c>
      <c r="AT50" s="158">
        <v>0</v>
      </c>
      <c r="AU50" s="158">
        <v>0</v>
      </c>
    </row>
    <row r="51" spans="2:47" x14ac:dyDescent="0.25">
      <c r="B51" s="139">
        <v>5500</v>
      </c>
      <c r="C51" s="145" t="s">
        <v>103</v>
      </c>
      <c r="D51" s="141"/>
      <c r="E51" s="204">
        <f>SUM(E52:E57)</f>
        <v>0</v>
      </c>
      <c r="F51" s="149">
        <f>SUM(F52:F57)</f>
        <v>0</v>
      </c>
      <c r="G51" s="149">
        <f>SUM(G52:G57)</f>
        <v>0</v>
      </c>
      <c r="I51" s="204">
        <f t="shared" ref="I51:K51" si="80">SUM(I52:I57)</f>
        <v>0</v>
      </c>
      <c r="J51" s="149">
        <f t="shared" si="80"/>
        <v>0</v>
      </c>
      <c r="K51" s="149">
        <f t="shared" si="80"/>
        <v>0</v>
      </c>
      <c r="M51" s="204">
        <f t="shared" ref="M51:O51" si="81">SUM(M52:M57)</f>
        <v>0</v>
      </c>
      <c r="N51" s="149">
        <f t="shared" si="81"/>
        <v>0</v>
      </c>
      <c r="O51" s="149">
        <f t="shared" si="81"/>
        <v>0</v>
      </c>
      <c r="Q51" s="204">
        <f t="shared" ref="Q51:S51" si="82">SUM(Q52:Q57)</f>
        <v>0</v>
      </c>
      <c r="R51" s="149">
        <f t="shared" si="82"/>
        <v>0</v>
      </c>
      <c r="S51" s="149">
        <f t="shared" si="82"/>
        <v>0</v>
      </c>
      <c r="U51" s="204">
        <f t="shared" ref="U51:W51" si="83">SUM(U52:U57)</f>
        <v>0</v>
      </c>
      <c r="V51" s="149">
        <f t="shared" si="83"/>
        <v>0</v>
      </c>
      <c r="W51" s="149">
        <f t="shared" si="83"/>
        <v>0</v>
      </c>
      <c r="Y51" s="204">
        <f t="shared" ref="Y51:AA51" si="84">SUM(Y52:Y57)</f>
        <v>0</v>
      </c>
      <c r="Z51" s="149">
        <f t="shared" si="84"/>
        <v>0</v>
      </c>
      <c r="AA51" s="149">
        <f t="shared" si="84"/>
        <v>0</v>
      </c>
      <c r="AC51" s="204">
        <f t="shared" ref="AC51:AE51" si="85">SUM(AC52:AC57)</f>
        <v>0</v>
      </c>
      <c r="AD51" s="149">
        <f t="shared" si="85"/>
        <v>0</v>
      </c>
      <c r="AE51" s="149">
        <f t="shared" si="85"/>
        <v>0</v>
      </c>
      <c r="AG51" s="204">
        <f t="shared" ref="AG51:AI51" si="86">SUM(AG52:AG57)</f>
        <v>0</v>
      </c>
      <c r="AH51" s="149">
        <f t="shared" si="86"/>
        <v>0</v>
      </c>
      <c r="AI51" s="149">
        <f t="shared" si="86"/>
        <v>0</v>
      </c>
      <c r="AK51" s="204">
        <f t="shared" ref="AK51:AM51" si="87">SUM(AK52:AK57)</f>
        <v>0</v>
      </c>
      <c r="AL51" s="149">
        <f t="shared" si="87"/>
        <v>0</v>
      </c>
      <c r="AM51" s="149">
        <f t="shared" si="87"/>
        <v>0</v>
      </c>
      <c r="AO51" s="204">
        <f t="shared" ref="AO51:AQ51" si="88">SUM(AO52:AO57)</f>
        <v>0</v>
      </c>
      <c r="AP51" s="149">
        <f t="shared" si="88"/>
        <v>0</v>
      </c>
      <c r="AQ51" s="149">
        <f t="shared" si="88"/>
        <v>0</v>
      </c>
      <c r="AS51" s="152">
        <f>SUM(AS52:AS57)</f>
        <v>0</v>
      </c>
      <c r="AT51" s="149">
        <f>SUM(AT52:AT57)</f>
        <v>0</v>
      </c>
      <c r="AU51" s="149">
        <f>SUM(AU52:AU57)</f>
        <v>0</v>
      </c>
    </row>
    <row r="52" spans="2:47" x14ac:dyDescent="0.25">
      <c r="B52" s="139">
        <v>5510</v>
      </c>
      <c r="C52" s="154"/>
      <c r="D52" s="155" t="s">
        <v>104</v>
      </c>
      <c r="E52" s="200">
        <f t="shared" ref="E52:G57" si="89">+I52+M52+Q52+U52+Y52+AC52+AG52+AK52+AO52+AS52</f>
        <v>0</v>
      </c>
      <c r="F52" s="158">
        <f t="shared" si="89"/>
        <v>0</v>
      </c>
      <c r="G52" s="158">
        <f t="shared" si="89"/>
        <v>0</v>
      </c>
      <c r="I52" s="200">
        <v>0</v>
      </c>
      <c r="J52" s="158">
        <v>0</v>
      </c>
      <c r="K52" s="158">
        <v>0</v>
      </c>
      <c r="M52" s="200">
        <v>0</v>
      </c>
      <c r="N52" s="158">
        <v>0</v>
      </c>
      <c r="O52" s="158">
        <v>0</v>
      </c>
      <c r="Q52" s="200">
        <v>0</v>
      </c>
      <c r="R52" s="158">
        <v>0</v>
      </c>
      <c r="S52" s="158">
        <v>0</v>
      </c>
      <c r="U52" s="200">
        <v>0</v>
      </c>
      <c r="V52" s="158">
        <v>0</v>
      </c>
      <c r="W52" s="158">
        <v>0</v>
      </c>
      <c r="Y52" s="200">
        <v>0</v>
      </c>
      <c r="Z52" s="158">
        <v>0</v>
      </c>
      <c r="AA52" s="158">
        <v>0</v>
      </c>
      <c r="AC52" s="200">
        <v>0</v>
      </c>
      <c r="AD52" s="158">
        <v>0</v>
      </c>
      <c r="AE52" s="158">
        <v>0</v>
      </c>
      <c r="AG52" s="200">
        <v>0</v>
      </c>
      <c r="AH52" s="158">
        <v>0</v>
      </c>
      <c r="AI52" s="158">
        <v>0</v>
      </c>
      <c r="AK52" s="200">
        <v>0</v>
      </c>
      <c r="AL52" s="158">
        <v>0</v>
      </c>
      <c r="AM52" s="158">
        <v>0</v>
      </c>
      <c r="AO52" s="200">
        <v>0</v>
      </c>
      <c r="AP52" s="158">
        <v>0</v>
      </c>
      <c r="AQ52" s="158">
        <v>0</v>
      </c>
      <c r="AS52" s="160">
        <v>0</v>
      </c>
      <c r="AT52" s="158">
        <v>0</v>
      </c>
      <c r="AU52" s="158">
        <v>0</v>
      </c>
    </row>
    <row r="53" spans="2:47" x14ac:dyDescent="0.25">
      <c r="B53" s="139">
        <v>5520</v>
      </c>
      <c r="C53" s="154"/>
      <c r="D53" s="155" t="s">
        <v>105</v>
      </c>
      <c r="E53" s="200">
        <f t="shared" si="89"/>
        <v>0</v>
      </c>
      <c r="F53" s="158">
        <f t="shared" si="89"/>
        <v>0</v>
      </c>
      <c r="G53" s="158">
        <f t="shared" si="89"/>
        <v>0</v>
      </c>
      <c r="I53" s="200">
        <v>0</v>
      </c>
      <c r="J53" s="158">
        <v>0</v>
      </c>
      <c r="K53" s="158">
        <v>0</v>
      </c>
      <c r="M53" s="200">
        <v>0</v>
      </c>
      <c r="N53" s="158">
        <v>0</v>
      </c>
      <c r="O53" s="158">
        <v>0</v>
      </c>
      <c r="Q53" s="200">
        <v>0</v>
      </c>
      <c r="R53" s="158">
        <v>0</v>
      </c>
      <c r="S53" s="158">
        <v>0</v>
      </c>
      <c r="U53" s="200">
        <v>0</v>
      </c>
      <c r="V53" s="158">
        <v>0</v>
      </c>
      <c r="W53" s="158">
        <v>0</v>
      </c>
      <c r="Y53" s="200">
        <v>0</v>
      </c>
      <c r="Z53" s="158">
        <v>0</v>
      </c>
      <c r="AA53" s="158">
        <v>0</v>
      </c>
      <c r="AC53" s="200">
        <v>0</v>
      </c>
      <c r="AD53" s="158">
        <v>0</v>
      </c>
      <c r="AE53" s="158">
        <v>0</v>
      </c>
      <c r="AG53" s="200">
        <v>0</v>
      </c>
      <c r="AH53" s="158">
        <v>0</v>
      </c>
      <c r="AI53" s="158">
        <v>0</v>
      </c>
      <c r="AK53" s="200">
        <v>0</v>
      </c>
      <c r="AL53" s="158">
        <v>0</v>
      </c>
      <c r="AM53" s="158">
        <v>0</v>
      </c>
      <c r="AO53" s="200">
        <v>0</v>
      </c>
      <c r="AP53" s="158">
        <v>0</v>
      </c>
      <c r="AQ53" s="158">
        <v>0</v>
      </c>
      <c r="AS53" s="160">
        <v>0</v>
      </c>
      <c r="AT53" s="158">
        <v>0</v>
      </c>
      <c r="AU53" s="158">
        <v>0</v>
      </c>
    </row>
    <row r="54" spans="2:47" x14ac:dyDescent="0.25">
      <c r="B54" s="139">
        <v>5530</v>
      </c>
      <c r="C54" s="154"/>
      <c r="D54" s="155" t="s">
        <v>106</v>
      </c>
      <c r="E54" s="200">
        <f t="shared" si="89"/>
        <v>0</v>
      </c>
      <c r="F54" s="158">
        <f t="shared" si="89"/>
        <v>0</v>
      </c>
      <c r="G54" s="158">
        <f t="shared" si="89"/>
        <v>0</v>
      </c>
      <c r="I54" s="200">
        <v>0</v>
      </c>
      <c r="J54" s="158">
        <v>0</v>
      </c>
      <c r="K54" s="158">
        <v>0</v>
      </c>
      <c r="M54" s="200">
        <v>0</v>
      </c>
      <c r="N54" s="158">
        <v>0</v>
      </c>
      <c r="O54" s="158">
        <v>0</v>
      </c>
      <c r="Q54" s="200">
        <v>0</v>
      </c>
      <c r="R54" s="158">
        <v>0</v>
      </c>
      <c r="S54" s="158">
        <v>0</v>
      </c>
      <c r="U54" s="200">
        <v>0</v>
      </c>
      <c r="V54" s="158">
        <v>0</v>
      </c>
      <c r="W54" s="158">
        <v>0</v>
      </c>
      <c r="Y54" s="200">
        <v>0</v>
      </c>
      <c r="Z54" s="158">
        <v>0</v>
      </c>
      <c r="AA54" s="158">
        <v>0</v>
      </c>
      <c r="AC54" s="200">
        <v>0</v>
      </c>
      <c r="AD54" s="158">
        <v>0</v>
      </c>
      <c r="AE54" s="158">
        <v>0</v>
      </c>
      <c r="AG54" s="200">
        <v>0</v>
      </c>
      <c r="AH54" s="158">
        <v>0</v>
      </c>
      <c r="AI54" s="158">
        <v>0</v>
      </c>
      <c r="AK54" s="200">
        <v>0</v>
      </c>
      <c r="AL54" s="158">
        <v>0</v>
      </c>
      <c r="AM54" s="158">
        <v>0</v>
      </c>
      <c r="AO54" s="200">
        <v>0</v>
      </c>
      <c r="AP54" s="158">
        <v>0</v>
      </c>
      <c r="AQ54" s="158">
        <v>0</v>
      </c>
      <c r="AS54" s="160">
        <v>0</v>
      </c>
      <c r="AT54" s="158">
        <v>0</v>
      </c>
      <c r="AU54" s="158">
        <v>0</v>
      </c>
    </row>
    <row r="55" spans="2:47" x14ac:dyDescent="0.25">
      <c r="B55" s="139">
        <v>5540</v>
      </c>
      <c r="C55" s="154"/>
      <c r="D55" s="155" t="s">
        <v>175</v>
      </c>
      <c r="E55" s="200">
        <f t="shared" si="89"/>
        <v>0</v>
      </c>
      <c r="F55" s="158">
        <f t="shared" si="89"/>
        <v>0</v>
      </c>
      <c r="G55" s="158">
        <f t="shared" si="89"/>
        <v>0</v>
      </c>
      <c r="I55" s="200">
        <v>0</v>
      </c>
      <c r="J55" s="158">
        <v>0</v>
      </c>
      <c r="K55" s="158">
        <v>0</v>
      </c>
      <c r="M55" s="200">
        <v>0</v>
      </c>
      <c r="N55" s="158">
        <v>0</v>
      </c>
      <c r="O55" s="158">
        <v>0</v>
      </c>
      <c r="Q55" s="200">
        <v>0</v>
      </c>
      <c r="R55" s="158">
        <v>0</v>
      </c>
      <c r="S55" s="158">
        <v>0</v>
      </c>
      <c r="U55" s="200">
        <v>0</v>
      </c>
      <c r="V55" s="158">
        <v>0</v>
      </c>
      <c r="W55" s="158">
        <v>0</v>
      </c>
      <c r="Y55" s="200">
        <v>0</v>
      </c>
      <c r="Z55" s="158">
        <v>0</v>
      </c>
      <c r="AA55" s="158">
        <v>0</v>
      </c>
      <c r="AC55" s="200">
        <v>0</v>
      </c>
      <c r="AD55" s="158">
        <v>0</v>
      </c>
      <c r="AE55" s="158">
        <v>0</v>
      </c>
      <c r="AG55" s="200">
        <v>0</v>
      </c>
      <c r="AH55" s="158">
        <v>0</v>
      </c>
      <c r="AI55" s="158">
        <v>0</v>
      </c>
      <c r="AK55" s="200">
        <v>0</v>
      </c>
      <c r="AL55" s="158">
        <v>0</v>
      </c>
      <c r="AM55" s="158">
        <v>0</v>
      </c>
      <c r="AO55" s="200">
        <v>0</v>
      </c>
      <c r="AP55" s="158">
        <v>0</v>
      </c>
      <c r="AQ55" s="158">
        <v>0</v>
      </c>
      <c r="AS55" s="160">
        <v>0</v>
      </c>
      <c r="AT55" s="158">
        <v>0</v>
      </c>
      <c r="AU55" s="158">
        <v>0</v>
      </c>
    </row>
    <row r="56" spans="2:47" x14ac:dyDescent="0.25">
      <c r="B56" s="139">
        <v>5550</v>
      </c>
      <c r="C56" s="154"/>
      <c r="D56" s="155" t="s">
        <v>108</v>
      </c>
      <c r="E56" s="200">
        <f t="shared" si="89"/>
        <v>0</v>
      </c>
      <c r="F56" s="158">
        <f t="shared" si="89"/>
        <v>0</v>
      </c>
      <c r="G56" s="158">
        <f t="shared" si="89"/>
        <v>0</v>
      </c>
      <c r="I56" s="200">
        <v>0</v>
      </c>
      <c r="J56" s="158">
        <v>0</v>
      </c>
      <c r="K56" s="158">
        <v>0</v>
      </c>
      <c r="M56" s="200">
        <v>0</v>
      </c>
      <c r="N56" s="158">
        <v>0</v>
      </c>
      <c r="O56" s="158">
        <v>0</v>
      </c>
      <c r="Q56" s="200">
        <v>0</v>
      </c>
      <c r="R56" s="158">
        <v>0</v>
      </c>
      <c r="S56" s="158">
        <v>0</v>
      </c>
      <c r="U56" s="200">
        <v>0</v>
      </c>
      <c r="V56" s="158">
        <v>0</v>
      </c>
      <c r="W56" s="158">
        <v>0</v>
      </c>
      <c r="Y56" s="200">
        <v>0</v>
      </c>
      <c r="Z56" s="158">
        <v>0</v>
      </c>
      <c r="AA56" s="158">
        <v>0</v>
      </c>
      <c r="AC56" s="200">
        <v>0</v>
      </c>
      <c r="AD56" s="158">
        <v>0</v>
      </c>
      <c r="AE56" s="158">
        <v>0</v>
      </c>
      <c r="AG56" s="200">
        <v>0</v>
      </c>
      <c r="AH56" s="158">
        <v>0</v>
      </c>
      <c r="AI56" s="158">
        <v>0</v>
      </c>
      <c r="AK56" s="200">
        <v>0</v>
      </c>
      <c r="AL56" s="158">
        <v>0</v>
      </c>
      <c r="AM56" s="158">
        <v>0</v>
      </c>
      <c r="AO56" s="200">
        <v>0</v>
      </c>
      <c r="AP56" s="158">
        <v>0</v>
      </c>
      <c r="AQ56" s="158">
        <v>0</v>
      </c>
      <c r="AS56" s="160">
        <v>0</v>
      </c>
      <c r="AT56" s="158">
        <v>0</v>
      </c>
      <c r="AU56" s="158">
        <v>0</v>
      </c>
    </row>
    <row r="57" spans="2:47" x14ac:dyDescent="0.25">
      <c r="B57" s="139">
        <v>5590</v>
      </c>
      <c r="C57" s="154"/>
      <c r="D57" s="155" t="s">
        <v>109</v>
      </c>
      <c r="E57" s="200">
        <f t="shared" si="89"/>
        <v>0</v>
      </c>
      <c r="F57" s="158">
        <f t="shared" si="89"/>
        <v>0</v>
      </c>
      <c r="G57" s="158">
        <f t="shared" si="89"/>
        <v>0</v>
      </c>
      <c r="I57" s="200">
        <v>0</v>
      </c>
      <c r="J57" s="158">
        <v>0</v>
      </c>
      <c r="K57" s="158">
        <v>0</v>
      </c>
      <c r="M57" s="200">
        <v>0</v>
      </c>
      <c r="N57" s="158">
        <v>0</v>
      </c>
      <c r="O57" s="158">
        <v>0</v>
      </c>
      <c r="Q57" s="200">
        <v>0</v>
      </c>
      <c r="R57" s="158">
        <v>0</v>
      </c>
      <c r="S57" s="158">
        <v>0</v>
      </c>
      <c r="U57" s="200">
        <v>0</v>
      </c>
      <c r="V57" s="158">
        <v>0</v>
      </c>
      <c r="W57" s="158">
        <v>0</v>
      </c>
      <c r="Y57" s="200">
        <v>0</v>
      </c>
      <c r="Z57" s="158">
        <v>0</v>
      </c>
      <c r="AA57" s="158">
        <v>0</v>
      </c>
      <c r="AC57" s="200">
        <v>0</v>
      </c>
      <c r="AD57" s="158">
        <v>0</v>
      </c>
      <c r="AE57" s="158">
        <v>0</v>
      </c>
      <c r="AG57" s="200">
        <v>0</v>
      </c>
      <c r="AH57" s="158">
        <v>0</v>
      </c>
      <c r="AI57" s="158">
        <v>0</v>
      </c>
      <c r="AK57" s="200">
        <v>0</v>
      </c>
      <c r="AL57" s="158">
        <v>0</v>
      </c>
      <c r="AM57" s="158">
        <v>0</v>
      </c>
      <c r="AO57" s="200">
        <v>0</v>
      </c>
      <c r="AP57" s="158">
        <v>0</v>
      </c>
      <c r="AQ57" s="158">
        <v>0</v>
      </c>
      <c r="AS57" s="160">
        <v>0</v>
      </c>
      <c r="AT57" s="158">
        <v>0</v>
      </c>
      <c r="AU57" s="158">
        <v>0</v>
      </c>
    </row>
    <row r="58" spans="2:47" x14ac:dyDescent="0.25">
      <c r="B58" s="139">
        <v>5600</v>
      </c>
      <c r="C58" s="145" t="s">
        <v>110</v>
      </c>
      <c r="D58" s="141"/>
      <c r="E58" s="204">
        <f>SUM(E59)</f>
        <v>0</v>
      </c>
      <c r="F58" s="149">
        <f>SUM(F59)</f>
        <v>0</v>
      </c>
      <c r="G58" s="149">
        <f>SUM(G59)</f>
        <v>0</v>
      </c>
      <c r="I58" s="204">
        <f t="shared" ref="I58:AQ58" si="90">SUM(I59)</f>
        <v>0</v>
      </c>
      <c r="J58" s="149">
        <f t="shared" si="90"/>
        <v>0</v>
      </c>
      <c r="K58" s="149">
        <f t="shared" si="90"/>
        <v>0</v>
      </c>
      <c r="M58" s="204">
        <f t="shared" si="90"/>
        <v>0</v>
      </c>
      <c r="N58" s="149">
        <f t="shared" si="90"/>
        <v>0</v>
      </c>
      <c r="O58" s="149">
        <f t="shared" si="90"/>
        <v>0</v>
      </c>
      <c r="Q58" s="204">
        <f t="shared" si="90"/>
        <v>0</v>
      </c>
      <c r="R58" s="149">
        <f t="shared" si="90"/>
        <v>0</v>
      </c>
      <c r="S58" s="149">
        <f t="shared" si="90"/>
        <v>0</v>
      </c>
      <c r="U58" s="204">
        <f t="shared" si="90"/>
        <v>0</v>
      </c>
      <c r="V58" s="149">
        <f t="shared" si="90"/>
        <v>0</v>
      </c>
      <c r="W58" s="149">
        <f t="shared" si="90"/>
        <v>0</v>
      </c>
      <c r="Y58" s="204">
        <f t="shared" si="90"/>
        <v>0</v>
      </c>
      <c r="Z58" s="149">
        <f t="shared" si="90"/>
        <v>0</v>
      </c>
      <c r="AA58" s="149">
        <f t="shared" si="90"/>
        <v>0</v>
      </c>
      <c r="AC58" s="204">
        <f t="shared" si="90"/>
        <v>0</v>
      </c>
      <c r="AD58" s="149">
        <f t="shared" si="90"/>
        <v>0</v>
      </c>
      <c r="AE58" s="149">
        <f t="shared" si="90"/>
        <v>0</v>
      </c>
      <c r="AG58" s="204">
        <f t="shared" si="90"/>
        <v>0</v>
      </c>
      <c r="AH58" s="149">
        <f t="shared" si="90"/>
        <v>0</v>
      </c>
      <c r="AI58" s="149">
        <f t="shared" si="90"/>
        <v>0</v>
      </c>
      <c r="AK58" s="204">
        <f t="shared" si="90"/>
        <v>0</v>
      </c>
      <c r="AL58" s="149">
        <f t="shared" si="90"/>
        <v>0</v>
      </c>
      <c r="AM58" s="149">
        <f t="shared" si="90"/>
        <v>0</v>
      </c>
      <c r="AO58" s="204">
        <f t="shared" si="90"/>
        <v>0</v>
      </c>
      <c r="AP58" s="149">
        <f t="shared" si="90"/>
        <v>0</v>
      </c>
      <c r="AQ58" s="149">
        <f t="shared" si="90"/>
        <v>0</v>
      </c>
      <c r="AS58" s="152">
        <f>SUM(AS59)</f>
        <v>0</v>
      </c>
      <c r="AT58" s="149">
        <f>SUM(AT59)</f>
        <v>0</v>
      </c>
      <c r="AU58" s="149">
        <f>SUM(AU59)</f>
        <v>0</v>
      </c>
    </row>
    <row r="59" spans="2:47" x14ac:dyDescent="0.25">
      <c r="B59" s="139">
        <v>5610</v>
      </c>
      <c r="C59" s="154"/>
      <c r="D59" s="155" t="s">
        <v>111</v>
      </c>
      <c r="E59" s="200">
        <f t="shared" ref="E59:G59" si="91">+I59+M59+Q59+U59+Y59+AC59+AG59+AK59+AO59+AS59</f>
        <v>0</v>
      </c>
      <c r="F59" s="158">
        <f t="shared" si="91"/>
        <v>0</v>
      </c>
      <c r="G59" s="158">
        <f t="shared" si="91"/>
        <v>0</v>
      </c>
      <c r="I59" s="200">
        <v>0</v>
      </c>
      <c r="J59" s="158">
        <v>0</v>
      </c>
      <c r="K59" s="158">
        <v>0</v>
      </c>
      <c r="M59" s="200">
        <v>0</v>
      </c>
      <c r="N59" s="158">
        <v>0</v>
      </c>
      <c r="O59" s="158">
        <v>0</v>
      </c>
      <c r="Q59" s="200">
        <v>0</v>
      </c>
      <c r="R59" s="158">
        <v>0</v>
      </c>
      <c r="S59" s="158">
        <v>0</v>
      </c>
      <c r="U59" s="200">
        <v>0</v>
      </c>
      <c r="V59" s="158">
        <v>0</v>
      </c>
      <c r="W59" s="158">
        <v>0</v>
      </c>
      <c r="Y59" s="200">
        <v>0</v>
      </c>
      <c r="Z59" s="158">
        <v>0</v>
      </c>
      <c r="AA59" s="158">
        <v>0</v>
      </c>
      <c r="AC59" s="200">
        <v>0</v>
      </c>
      <c r="AD59" s="158">
        <v>0</v>
      </c>
      <c r="AE59" s="158">
        <v>0</v>
      </c>
      <c r="AG59" s="200">
        <v>0</v>
      </c>
      <c r="AH59" s="158">
        <v>0</v>
      </c>
      <c r="AI59" s="158">
        <v>0</v>
      </c>
      <c r="AK59" s="200">
        <v>0</v>
      </c>
      <c r="AL59" s="158">
        <v>0</v>
      </c>
      <c r="AM59" s="158">
        <v>0</v>
      </c>
      <c r="AO59" s="200">
        <v>0</v>
      </c>
      <c r="AP59" s="158">
        <v>0</v>
      </c>
      <c r="AQ59" s="158">
        <v>0</v>
      </c>
      <c r="AS59" s="160">
        <v>0</v>
      </c>
      <c r="AT59" s="158">
        <v>0</v>
      </c>
      <c r="AU59" s="158">
        <v>0</v>
      </c>
    </row>
    <row r="60" spans="2:47" x14ac:dyDescent="0.25">
      <c r="B60" s="139"/>
      <c r="C60" s="174"/>
      <c r="D60" s="175"/>
      <c r="E60" s="203"/>
      <c r="F60" s="176"/>
      <c r="G60" s="176"/>
      <c r="I60" s="203"/>
      <c r="J60" s="176"/>
      <c r="K60" s="176"/>
      <c r="M60" s="203"/>
      <c r="N60" s="176"/>
      <c r="O60" s="176"/>
      <c r="Q60" s="203"/>
      <c r="R60" s="176"/>
      <c r="S60" s="176"/>
      <c r="U60" s="203"/>
      <c r="V60" s="176"/>
      <c r="W60" s="176"/>
      <c r="Y60" s="203"/>
      <c r="Z60" s="176"/>
      <c r="AA60" s="176"/>
      <c r="AC60" s="203"/>
      <c r="AD60" s="176"/>
      <c r="AE60" s="176"/>
      <c r="AG60" s="203"/>
      <c r="AH60" s="176"/>
      <c r="AI60" s="176"/>
      <c r="AK60" s="203"/>
      <c r="AL60" s="176"/>
      <c r="AM60" s="176"/>
      <c r="AO60" s="203"/>
      <c r="AP60" s="176"/>
      <c r="AQ60" s="176"/>
      <c r="AS60" s="177"/>
      <c r="AT60" s="176"/>
      <c r="AU60" s="176"/>
    </row>
    <row r="61" spans="2:47" x14ac:dyDescent="0.25">
      <c r="B61" s="139">
        <v>5000</v>
      </c>
      <c r="C61" s="165" t="s">
        <v>112</v>
      </c>
      <c r="D61" s="166"/>
      <c r="E61" s="377">
        <f>+E27+E31+E41+E45+E51+E58</f>
        <v>0</v>
      </c>
      <c r="F61" s="179">
        <f>+F27+F31+F41+F45+F51+F58</f>
        <v>0</v>
      </c>
      <c r="G61" s="179">
        <f>+G27+G31+G41+G45+G51+G58</f>
        <v>0</v>
      </c>
      <c r="I61" s="377">
        <f t="shared" ref="I61:K61" si="92">+I27+I31+I41+I45+I51+I58</f>
        <v>0</v>
      </c>
      <c r="J61" s="179">
        <f t="shared" si="92"/>
        <v>0</v>
      </c>
      <c r="K61" s="179">
        <f t="shared" si="92"/>
        <v>0</v>
      </c>
      <c r="M61" s="377">
        <f t="shared" ref="M61:O61" si="93">+M27+M31+M41+M45+M51+M58</f>
        <v>0</v>
      </c>
      <c r="N61" s="179">
        <f t="shared" si="93"/>
        <v>0</v>
      </c>
      <c r="O61" s="179">
        <f t="shared" si="93"/>
        <v>0</v>
      </c>
      <c r="Q61" s="377">
        <f t="shared" ref="Q61:S61" si="94">+Q27+Q31+Q41+Q45+Q51+Q58</f>
        <v>0</v>
      </c>
      <c r="R61" s="179">
        <f t="shared" si="94"/>
        <v>0</v>
      </c>
      <c r="S61" s="179">
        <f t="shared" si="94"/>
        <v>0</v>
      </c>
      <c r="U61" s="377">
        <f t="shared" ref="U61:W61" si="95">+U27+U31+U41+U45+U51+U58</f>
        <v>0</v>
      </c>
      <c r="V61" s="179">
        <f t="shared" si="95"/>
        <v>0</v>
      </c>
      <c r="W61" s="179">
        <f t="shared" si="95"/>
        <v>0</v>
      </c>
      <c r="Y61" s="377">
        <f t="shared" ref="Y61:AA61" si="96">+Y27+Y31+Y41+Y45+Y51+Y58</f>
        <v>0</v>
      </c>
      <c r="Z61" s="179">
        <f t="shared" si="96"/>
        <v>0</v>
      </c>
      <c r="AA61" s="179">
        <f t="shared" si="96"/>
        <v>0</v>
      </c>
      <c r="AC61" s="377">
        <f t="shared" ref="AC61:AE61" si="97">+AC27+AC31+AC41+AC45+AC51+AC58</f>
        <v>0</v>
      </c>
      <c r="AD61" s="179">
        <f t="shared" si="97"/>
        <v>0</v>
      </c>
      <c r="AE61" s="179">
        <f t="shared" si="97"/>
        <v>0</v>
      </c>
      <c r="AG61" s="377">
        <f t="shared" ref="AG61:AI61" si="98">+AG27+AG31+AG41+AG45+AG51+AG58</f>
        <v>0</v>
      </c>
      <c r="AH61" s="179">
        <f t="shared" si="98"/>
        <v>0</v>
      </c>
      <c r="AI61" s="179">
        <f t="shared" si="98"/>
        <v>0</v>
      </c>
      <c r="AK61" s="377">
        <f t="shared" ref="AK61:AM61" si="99">+AK27+AK31+AK41+AK45+AK51+AK58</f>
        <v>0</v>
      </c>
      <c r="AL61" s="179">
        <f t="shared" si="99"/>
        <v>0</v>
      </c>
      <c r="AM61" s="179">
        <f t="shared" si="99"/>
        <v>0</v>
      </c>
      <c r="AO61" s="377">
        <f t="shared" ref="AO61:AQ61" si="100">+AO27+AO31+AO41+AO45+AO51+AO58</f>
        <v>0</v>
      </c>
      <c r="AP61" s="179">
        <f t="shared" si="100"/>
        <v>0</v>
      </c>
      <c r="AQ61" s="179">
        <f t="shared" si="100"/>
        <v>0</v>
      </c>
      <c r="AS61" s="180">
        <f>+AS27+AS31+AS41+AS45+AS51+AS58</f>
        <v>0</v>
      </c>
      <c r="AT61" s="179">
        <f>+AT27+AT31+AT41+AT45+AT51+AT58</f>
        <v>0</v>
      </c>
      <c r="AU61" s="179">
        <f>+AU27+AU31+AU41+AU45+AU51+AU58</f>
        <v>0</v>
      </c>
    </row>
    <row r="62" spans="2:47" x14ac:dyDescent="0.25">
      <c r="B62" s="139"/>
      <c r="C62" s="174"/>
      <c r="D62" s="166"/>
      <c r="E62" s="203"/>
      <c r="F62" s="176"/>
      <c r="G62" s="176"/>
      <c r="I62" s="203"/>
      <c r="J62" s="176"/>
      <c r="K62" s="176"/>
      <c r="M62" s="203"/>
      <c r="N62" s="176"/>
      <c r="O62" s="176"/>
      <c r="Q62" s="203"/>
      <c r="R62" s="176"/>
      <c r="S62" s="176"/>
      <c r="U62" s="203"/>
      <c r="V62" s="176"/>
      <c r="W62" s="176"/>
      <c r="Y62" s="203"/>
      <c r="Z62" s="176"/>
      <c r="AA62" s="176"/>
      <c r="AC62" s="203"/>
      <c r="AD62" s="176"/>
      <c r="AE62" s="176"/>
      <c r="AG62" s="203"/>
      <c r="AH62" s="176"/>
      <c r="AI62" s="176"/>
      <c r="AK62" s="203"/>
      <c r="AL62" s="176"/>
      <c r="AM62" s="176"/>
      <c r="AO62" s="203"/>
      <c r="AP62" s="176"/>
      <c r="AQ62" s="176"/>
      <c r="AS62" s="177"/>
      <c r="AT62" s="176"/>
      <c r="AU62" s="176"/>
    </row>
    <row r="63" spans="2:47" x14ac:dyDescent="0.25">
      <c r="B63" s="139">
        <v>3210</v>
      </c>
      <c r="C63" s="140" t="s">
        <v>113</v>
      </c>
      <c r="D63" s="141"/>
      <c r="E63" s="204">
        <f>+E24-E61</f>
        <v>0</v>
      </c>
      <c r="F63" s="149">
        <f>+F24-F61</f>
        <v>0</v>
      </c>
      <c r="G63" s="149">
        <f>+G24-G61</f>
        <v>0</v>
      </c>
      <c r="I63" s="204">
        <f t="shared" ref="I63:K63" si="101">+I24-I61</f>
        <v>0</v>
      </c>
      <c r="J63" s="149">
        <f t="shared" si="101"/>
        <v>0</v>
      </c>
      <c r="K63" s="149">
        <f t="shared" si="101"/>
        <v>0</v>
      </c>
      <c r="M63" s="204">
        <f t="shared" ref="M63:O63" si="102">+M24-M61</f>
        <v>0</v>
      </c>
      <c r="N63" s="149">
        <f t="shared" si="102"/>
        <v>0</v>
      </c>
      <c r="O63" s="149">
        <f t="shared" si="102"/>
        <v>0</v>
      </c>
      <c r="Q63" s="204">
        <f t="shared" ref="Q63:S63" si="103">+Q24-Q61</f>
        <v>0</v>
      </c>
      <c r="R63" s="149">
        <f t="shared" si="103"/>
        <v>0</v>
      </c>
      <c r="S63" s="149">
        <f t="shared" si="103"/>
        <v>0</v>
      </c>
      <c r="U63" s="204">
        <f t="shared" ref="U63:W63" si="104">+U24-U61</f>
        <v>0</v>
      </c>
      <c r="V63" s="149">
        <f t="shared" si="104"/>
        <v>0</v>
      </c>
      <c r="W63" s="149">
        <f t="shared" si="104"/>
        <v>0</v>
      </c>
      <c r="Y63" s="204">
        <f t="shared" ref="Y63:AA63" si="105">+Y24-Y61</f>
        <v>0</v>
      </c>
      <c r="Z63" s="149">
        <f t="shared" si="105"/>
        <v>0</v>
      </c>
      <c r="AA63" s="149">
        <f t="shared" si="105"/>
        <v>0</v>
      </c>
      <c r="AC63" s="204">
        <f t="shared" ref="AC63:AE63" si="106">+AC24-AC61</f>
        <v>0</v>
      </c>
      <c r="AD63" s="149">
        <f t="shared" si="106"/>
        <v>0</v>
      </c>
      <c r="AE63" s="149">
        <f t="shared" si="106"/>
        <v>0</v>
      </c>
      <c r="AG63" s="204">
        <f t="shared" ref="AG63:AI63" si="107">+AG24-AG61</f>
        <v>0</v>
      </c>
      <c r="AH63" s="149">
        <f t="shared" si="107"/>
        <v>0</v>
      </c>
      <c r="AI63" s="149">
        <f t="shared" si="107"/>
        <v>0</v>
      </c>
      <c r="AK63" s="204">
        <f t="shared" ref="AK63:AM63" si="108">+AK24-AK61</f>
        <v>0</v>
      </c>
      <c r="AL63" s="149">
        <f t="shared" si="108"/>
        <v>0</v>
      </c>
      <c r="AM63" s="149">
        <f t="shared" si="108"/>
        <v>0</v>
      </c>
      <c r="AO63" s="204">
        <f t="shared" ref="AO63:AQ63" si="109">+AO24-AO61</f>
        <v>0</v>
      </c>
      <c r="AP63" s="149">
        <f t="shared" si="109"/>
        <v>0</v>
      </c>
      <c r="AQ63" s="149">
        <f t="shared" si="109"/>
        <v>0</v>
      </c>
      <c r="AS63" s="152">
        <f>+AS24-AS61</f>
        <v>0</v>
      </c>
      <c r="AT63" s="149">
        <f>+AT24-AT61</f>
        <v>0</v>
      </c>
      <c r="AU63" s="149">
        <f>+AU24-AU61</f>
        <v>0</v>
      </c>
    </row>
    <row r="64" spans="2:47" x14ac:dyDescent="0.25">
      <c r="B64" s="139"/>
      <c r="C64" s="140"/>
      <c r="D64" s="141"/>
      <c r="E64" s="200"/>
      <c r="F64" s="158"/>
      <c r="G64" s="158"/>
      <c r="I64" s="200"/>
      <c r="J64" s="158"/>
      <c r="K64" s="158"/>
      <c r="M64" s="200"/>
      <c r="N64" s="158"/>
      <c r="O64" s="158"/>
      <c r="Q64" s="200"/>
      <c r="R64" s="158"/>
      <c r="S64" s="158"/>
      <c r="U64" s="200"/>
      <c r="V64" s="158"/>
      <c r="W64" s="158"/>
      <c r="Y64" s="200"/>
      <c r="Z64" s="158"/>
      <c r="AA64" s="158"/>
      <c r="AC64" s="200"/>
      <c r="AD64" s="158"/>
      <c r="AE64" s="158"/>
      <c r="AG64" s="200"/>
      <c r="AH64" s="158"/>
      <c r="AI64" s="158"/>
      <c r="AK64" s="200"/>
      <c r="AL64" s="158"/>
      <c r="AM64" s="158"/>
      <c r="AO64" s="200"/>
      <c r="AP64" s="158"/>
      <c r="AQ64" s="158"/>
      <c r="AS64" s="160"/>
      <c r="AT64" s="158"/>
      <c r="AU64" s="158"/>
    </row>
    <row r="65" spans="2:47" x14ac:dyDescent="0.25">
      <c r="B65" s="182"/>
      <c r="C65" s="183"/>
      <c r="D65" s="184"/>
      <c r="E65" s="379"/>
      <c r="F65" s="186"/>
      <c r="G65" s="186"/>
      <c r="I65" s="379"/>
      <c r="J65" s="186"/>
      <c r="K65" s="186"/>
      <c r="M65" s="379"/>
      <c r="N65" s="186"/>
      <c r="O65" s="186"/>
      <c r="Q65" s="379"/>
      <c r="R65" s="186"/>
      <c r="S65" s="186"/>
      <c r="U65" s="379"/>
      <c r="V65" s="186"/>
      <c r="W65" s="186"/>
      <c r="Y65" s="379"/>
      <c r="Z65" s="186"/>
      <c r="AA65" s="186"/>
      <c r="AC65" s="379"/>
      <c r="AD65" s="186"/>
      <c r="AE65" s="186"/>
      <c r="AG65" s="379"/>
      <c r="AH65" s="186"/>
      <c r="AI65" s="186"/>
      <c r="AK65" s="379"/>
      <c r="AL65" s="186"/>
      <c r="AM65" s="186"/>
      <c r="AO65" s="379"/>
      <c r="AP65" s="186"/>
      <c r="AQ65" s="186"/>
      <c r="AS65" s="185"/>
      <c r="AT65" s="186"/>
      <c r="AU65" s="186"/>
    </row>
    <row r="67" spans="2:47" x14ac:dyDescent="0.25">
      <c r="B67" s="454" t="str">
        <f>+B1</f>
        <v>3.1.2.0.0  Entidades Paramunicipales Empresariales No Financieras Con Participacion Estatal Mayoritaria</v>
      </c>
      <c r="C67" s="455"/>
      <c r="D67" s="455"/>
      <c r="E67" s="455"/>
      <c r="F67" s="455"/>
      <c r="G67" s="456"/>
    </row>
    <row r="68" spans="2:47" x14ac:dyDescent="0.25">
      <c r="B68" s="400" t="s">
        <v>176</v>
      </c>
      <c r="C68" s="401"/>
      <c r="D68" s="401"/>
      <c r="E68" s="401"/>
      <c r="F68" s="401"/>
      <c r="G68" s="402"/>
    </row>
    <row r="69" spans="2:47" x14ac:dyDescent="0.25">
      <c r="B69" s="403" t="s">
        <v>178</v>
      </c>
      <c r="C69" s="401"/>
      <c r="D69" s="401"/>
      <c r="E69" s="401"/>
      <c r="F69" s="401"/>
      <c r="G69" s="404"/>
      <c r="I69" s="405" t="str">
        <f t="shared" ref="I69" si="110">+I3</f>
        <v>Descentralizado 1</v>
      </c>
      <c r="J69" s="406"/>
      <c r="K69" s="407"/>
      <c r="M69" s="405" t="str">
        <f t="shared" ref="M69" si="111">+M3</f>
        <v>Descentralizado 2</v>
      </c>
      <c r="N69" s="406"/>
      <c r="O69" s="407"/>
      <c r="Q69" s="405" t="str">
        <f t="shared" ref="Q69" si="112">+Q3</f>
        <v>Descentralizado 3</v>
      </c>
      <c r="R69" s="406"/>
      <c r="S69" s="407"/>
      <c r="U69" s="405" t="str">
        <f t="shared" ref="U69" si="113">+U3</f>
        <v>Descentralizado 4</v>
      </c>
      <c r="V69" s="406"/>
      <c r="W69" s="407"/>
      <c r="Y69" s="405" t="str">
        <f t="shared" ref="Y69" si="114">+Y3</f>
        <v>Descentralizado 5</v>
      </c>
      <c r="Z69" s="406"/>
      <c r="AA69" s="407"/>
      <c r="AC69" s="405" t="str">
        <f>+AC3</f>
        <v>Descentralizado 6</v>
      </c>
      <c r="AD69" s="406"/>
      <c r="AE69" s="407"/>
      <c r="AG69" s="405" t="str">
        <f>+AG3</f>
        <v>Descentralizado 7</v>
      </c>
      <c r="AH69" s="406"/>
      <c r="AI69" s="407"/>
      <c r="AK69" s="405" t="str">
        <f>+AK3</f>
        <v>Descentralizado 8</v>
      </c>
      <c r="AL69" s="406"/>
      <c r="AM69" s="407"/>
      <c r="AO69" s="405" t="str">
        <f>+AO3</f>
        <v>Descentralizado 9</v>
      </c>
      <c r="AP69" s="406"/>
      <c r="AQ69" s="407"/>
      <c r="AS69" s="405" t="str">
        <f>+AS3</f>
        <v>Descentralizado 10</v>
      </c>
      <c r="AT69" s="406"/>
      <c r="AU69" s="407"/>
    </row>
    <row r="70" spans="2:47" x14ac:dyDescent="0.25">
      <c r="B70" s="133"/>
      <c r="C70" s="134"/>
      <c r="D70" s="135"/>
      <c r="E70" s="136">
        <v>2020</v>
      </c>
      <c r="F70" s="188">
        <v>2019</v>
      </c>
      <c r="G70" s="137">
        <v>2018</v>
      </c>
      <c r="I70" s="188">
        <v>2020</v>
      </c>
      <c r="J70" s="137">
        <v>2019</v>
      </c>
      <c r="K70" s="188">
        <v>2018</v>
      </c>
      <c r="M70" s="188">
        <v>2020</v>
      </c>
      <c r="N70" s="137">
        <v>2019</v>
      </c>
      <c r="O70" s="188">
        <v>2018</v>
      </c>
      <c r="Q70" s="188">
        <v>2020</v>
      </c>
      <c r="R70" s="137">
        <v>2019</v>
      </c>
      <c r="S70" s="188">
        <v>2018</v>
      </c>
      <c r="U70" s="188">
        <v>2020</v>
      </c>
      <c r="V70" s="137">
        <v>2019</v>
      </c>
      <c r="W70" s="188">
        <v>2018</v>
      </c>
      <c r="Y70" s="188">
        <v>2020</v>
      </c>
      <c r="Z70" s="137">
        <v>2019</v>
      </c>
      <c r="AA70" s="188">
        <v>2018</v>
      </c>
      <c r="AC70" s="188">
        <v>2020</v>
      </c>
      <c r="AD70" s="137">
        <v>2019</v>
      </c>
      <c r="AE70" s="188">
        <v>2018</v>
      </c>
      <c r="AG70" s="188">
        <v>2020</v>
      </c>
      <c r="AH70" s="137">
        <v>2019</v>
      </c>
      <c r="AI70" s="188">
        <v>2018</v>
      </c>
      <c r="AK70" s="188">
        <v>2020</v>
      </c>
      <c r="AL70" s="137">
        <v>2019</v>
      </c>
      <c r="AM70" s="188">
        <v>2018</v>
      </c>
      <c r="AO70" s="188">
        <v>2020</v>
      </c>
      <c r="AP70" s="137">
        <v>2019</v>
      </c>
      <c r="AQ70" s="188">
        <v>2018</v>
      </c>
      <c r="AS70" s="136">
        <v>2020</v>
      </c>
      <c r="AT70" s="137">
        <v>2019</v>
      </c>
      <c r="AU70" s="188">
        <v>2018</v>
      </c>
    </row>
    <row r="71" spans="2:47" x14ac:dyDescent="0.25">
      <c r="B71" s="139"/>
      <c r="C71" s="145" t="s">
        <v>1</v>
      </c>
      <c r="D71" s="189"/>
      <c r="E71" s="356"/>
      <c r="F71" s="191"/>
      <c r="G71" s="192"/>
      <c r="I71" s="356"/>
      <c r="J71" s="191"/>
      <c r="K71" s="192"/>
      <c r="M71" s="356"/>
      <c r="N71" s="191"/>
      <c r="O71" s="192"/>
      <c r="Q71" s="356"/>
      <c r="R71" s="191"/>
      <c r="S71" s="192"/>
      <c r="U71" s="356"/>
      <c r="V71" s="191"/>
      <c r="W71" s="192"/>
      <c r="Y71" s="356"/>
      <c r="Z71" s="191"/>
      <c r="AA71" s="192"/>
      <c r="AC71" s="356"/>
      <c r="AD71" s="191"/>
      <c r="AE71" s="192"/>
      <c r="AG71" s="356"/>
      <c r="AH71" s="191"/>
      <c r="AI71" s="192"/>
      <c r="AK71" s="356"/>
      <c r="AL71" s="191"/>
      <c r="AM71" s="192"/>
      <c r="AO71" s="356"/>
      <c r="AP71" s="191"/>
      <c r="AQ71" s="192"/>
      <c r="AS71" s="190"/>
      <c r="AT71" s="191"/>
      <c r="AU71" s="192"/>
    </row>
    <row r="72" spans="2:47" x14ac:dyDescent="0.25">
      <c r="B72" s="139"/>
      <c r="C72" s="193"/>
      <c r="D72" s="194"/>
      <c r="E72" s="202"/>
      <c r="F72" s="196"/>
      <c r="G72" s="192"/>
      <c r="I72" s="202"/>
      <c r="J72" s="196"/>
      <c r="K72" s="192"/>
      <c r="M72" s="202"/>
      <c r="N72" s="196"/>
      <c r="O72" s="192"/>
      <c r="Q72" s="202"/>
      <c r="R72" s="196"/>
      <c r="S72" s="192"/>
      <c r="U72" s="202"/>
      <c r="V72" s="196"/>
      <c r="W72" s="192"/>
      <c r="Y72" s="202"/>
      <c r="Z72" s="196"/>
      <c r="AA72" s="192"/>
      <c r="AC72" s="202"/>
      <c r="AD72" s="196"/>
      <c r="AE72" s="192"/>
      <c r="AG72" s="202"/>
      <c r="AH72" s="196"/>
      <c r="AI72" s="192"/>
      <c r="AK72" s="202"/>
      <c r="AL72" s="196"/>
      <c r="AM72" s="192"/>
      <c r="AO72" s="202"/>
      <c r="AP72" s="196"/>
      <c r="AQ72" s="192"/>
      <c r="AS72" s="195"/>
      <c r="AT72" s="196"/>
      <c r="AU72" s="192"/>
    </row>
    <row r="73" spans="2:47" x14ac:dyDescent="0.25">
      <c r="B73" s="139"/>
      <c r="C73" s="145" t="s">
        <v>3</v>
      </c>
      <c r="D73" s="198"/>
      <c r="E73" s="202"/>
      <c r="F73" s="196"/>
      <c r="G73" s="192"/>
      <c r="I73" s="202"/>
      <c r="J73" s="196"/>
      <c r="K73" s="192"/>
      <c r="M73" s="202"/>
      <c r="N73" s="196"/>
      <c r="O73" s="192"/>
      <c r="Q73" s="202"/>
      <c r="R73" s="196"/>
      <c r="S73" s="192"/>
      <c r="U73" s="202"/>
      <c r="V73" s="196"/>
      <c r="W73" s="192"/>
      <c r="Y73" s="202"/>
      <c r="Z73" s="196"/>
      <c r="AA73" s="192"/>
      <c r="AC73" s="202"/>
      <c r="AD73" s="196"/>
      <c r="AE73" s="192"/>
      <c r="AG73" s="202"/>
      <c r="AH73" s="196"/>
      <c r="AI73" s="192"/>
      <c r="AK73" s="202"/>
      <c r="AL73" s="196"/>
      <c r="AM73" s="192"/>
      <c r="AO73" s="202"/>
      <c r="AP73" s="196"/>
      <c r="AQ73" s="192"/>
      <c r="AS73" s="195"/>
      <c r="AT73" s="196"/>
      <c r="AU73" s="192"/>
    </row>
    <row r="74" spans="2:47" x14ac:dyDescent="0.25">
      <c r="B74" s="139">
        <v>1110</v>
      </c>
      <c r="C74" s="193"/>
      <c r="D74" s="199" t="s">
        <v>5</v>
      </c>
      <c r="E74" s="200">
        <f t="shared" ref="E74:G80" si="115">+I74+M74+Q74+U74+Y74+AC74+AG74+AK74+AO74+AS74</f>
        <v>0</v>
      </c>
      <c r="F74" s="158">
        <f t="shared" si="115"/>
        <v>0</v>
      </c>
      <c r="G74" s="200">
        <f t="shared" si="115"/>
        <v>0</v>
      </c>
      <c r="I74" s="200">
        <v>0</v>
      </c>
      <c r="J74" s="158">
        <v>0</v>
      </c>
      <c r="K74" s="200">
        <v>0</v>
      </c>
      <c r="M74" s="200">
        <v>0</v>
      </c>
      <c r="N74" s="158">
        <v>0</v>
      </c>
      <c r="O74" s="200">
        <v>0</v>
      </c>
      <c r="Q74" s="200">
        <v>0</v>
      </c>
      <c r="R74" s="158">
        <v>0</v>
      </c>
      <c r="S74" s="200">
        <v>0</v>
      </c>
      <c r="U74" s="200">
        <v>0</v>
      </c>
      <c r="V74" s="158">
        <v>0</v>
      </c>
      <c r="W74" s="200">
        <v>0</v>
      </c>
      <c r="Y74" s="200">
        <v>0</v>
      </c>
      <c r="Z74" s="158">
        <v>0</v>
      </c>
      <c r="AA74" s="200">
        <v>0</v>
      </c>
      <c r="AC74" s="200">
        <v>0</v>
      </c>
      <c r="AD74" s="158">
        <v>0</v>
      </c>
      <c r="AE74" s="200">
        <v>0</v>
      </c>
      <c r="AG74" s="200">
        <v>0</v>
      </c>
      <c r="AH74" s="158">
        <v>0</v>
      </c>
      <c r="AI74" s="200">
        <v>0</v>
      </c>
      <c r="AK74" s="200">
        <v>0</v>
      </c>
      <c r="AL74" s="158">
        <v>0</v>
      </c>
      <c r="AM74" s="200">
        <v>0</v>
      </c>
      <c r="AO74" s="200">
        <v>0</v>
      </c>
      <c r="AP74" s="158">
        <v>0</v>
      </c>
      <c r="AQ74" s="200">
        <v>0</v>
      </c>
      <c r="AS74" s="160">
        <v>0</v>
      </c>
      <c r="AT74" s="158">
        <v>0</v>
      </c>
      <c r="AU74" s="200">
        <v>0</v>
      </c>
    </row>
    <row r="75" spans="2:47" x14ac:dyDescent="0.25">
      <c r="B75" s="139">
        <v>1120</v>
      </c>
      <c r="C75" s="193"/>
      <c r="D75" s="199" t="s">
        <v>7</v>
      </c>
      <c r="E75" s="200">
        <f t="shared" si="115"/>
        <v>0</v>
      </c>
      <c r="F75" s="158">
        <f t="shared" si="115"/>
        <v>0</v>
      </c>
      <c r="G75" s="200">
        <f t="shared" si="115"/>
        <v>0</v>
      </c>
      <c r="I75" s="200">
        <v>0</v>
      </c>
      <c r="J75" s="158">
        <v>0</v>
      </c>
      <c r="K75" s="200">
        <v>0</v>
      </c>
      <c r="M75" s="200">
        <v>0</v>
      </c>
      <c r="N75" s="158">
        <v>0</v>
      </c>
      <c r="O75" s="200">
        <v>0</v>
      </c>
      <c r="Q75" s="200">
        <v>0</v>
      </c>
      <c r="R75" s="158">
        <v>0</v>
      </c>
      <c r="S75" s="200">
        <v>0</v>
      </c>
      <c r="U75" s="200">
        <v>0</v>
      </c>
      <c r="V75" s="158">
        <v>0</v>
      </c>
      <c r="W75" s="200">
        <v>0</v>
      </c>
      <c r="Y75" s="200">
        <v>0</v>
      </c>
      <c r="Z75" s="158">
        <v>0</v>
      </c>
      <c r="AA75" s="200">
        <v>0</v>
      </c>
      <c r="AC75" s="200">
        <v>0</v>
      </c>
      <c r="AD75" s="158">
        <v>0</v>
      </c>
      <c r="AE75" s="200">
        <v>0</v>
      </c>
      <c r="AG75" s="200">
        <v>0</v>
      </c>
      <c r="AH75" s="158">
        <v>0</v>
      </c>
      <c r="AI75" s="200">
        <v>0</v>
      </c>
      <c r="AK75" s="200">
        <v>0</v>
      </c>
      <c r="AL75" s="158">
        <v>0</v>
      </c>
      <c r="AM75" s="200">
        <v>0</v>
      </c>
      <c r="AO75" s="200">
        <v>0</v>
      </c>
      <c r="AP75" s="158">
        <v>0</v>
      </c>
      <c r="AQ75" s="200">
        <v>0</v>
      </c>
      <c r="AS75" s="160">
        <v>0</v>
      </c>
      <c r="AT75" s="158">
        <v>0</v>
      </c>
      <c r="AU75" s="200">
        <v>0</v>
      </c>
    </row>
    <row r="76" spans="2:47" x14ac:dyDescent="0.25">
      <c r="B76" s="139">
        <v>1130</v>
      </c>
      <c r="C76" s="193"/>
      <c r="D76" s="199" t="s">
        <v>9</v>
      </c>
      <c r="E76" s="200">
        <f t="shared" si="115"/>
        <v>0</v>
      </c>
      <c r="F76" s="158">
        <f t="shared" si="115"/>
        <v>0</v>
      </c>
      <c r="G76" s="200">
        <f t="shared" si="115"/>
        <v>0</v>
      </c>
      <c r="I76" s="200">
        <v>0</v>
      </c>
      <c r="J76" s="158">
        <v>0</v>
      </c>
      <c r="K76" s="200">
        <v>0</v>
      </c>
      <c r="M76" s="200">
        <v>0</v>
      </c>
      <c r="N76" s="158">
        <v>0</v>
      </c>
      <c r="O76" s="200">
        <v>0</v>
      </c>
      <c r="Q76" s="200">
        <v>0</v>
      </c>
      <c r="R76" s="158">
        <v>0</v>
      </c>
      <c r="S76" s="200">
        <v>0</v>
      </c>
      <c r="U76" s="200">
        <v>0</v>
      </c>
      <c r="V76" s="158">
        <v>0</v>
      </c>
      <c r="W76" s="200">
        <v>0</v>
      </c>
      <c r="Y76" s="200">
        <v>0</v>
      </c>
      <c r="Z76" s="158">
        <v>0</v>
      </c>
      <c r="AA76" s="200">
        <v>0</v>
      </c>
      <c r="AC76" s="200">
        <v>0</v>
      </c>
      <c r="AD76" s="158">
        <v>0</v>
      </c>
      <c r="AE76" s="200">
        <v>0</v>
      </c>
      <c r="AG76" s="200">
        <v>0</v>
      </c>
      <c r="AH76" s="158">
        <v>0</v>
      </c>
      <c r="AI76" s="200">
        <v>0</v>
      </c>
      <c r="AK76" s="200">
        <v>0</v>
      </c>
      <c r="AL76" s="158">
        <v>0</v>
      </c>
      <c r="AM76" s="200">
        <v>0</v>
      </c>
      <c r="AO76" s="200">
        <v>0</v>
      </c>
      <c r="AP76" s="158">
        <v>0</v>
      </c>
      <c r="AQ76" s="200">
        <v>0</v>
      </c>
      <c r="AS76" s="160">
        <v>0</v>
      </c>
      <c r="AT76" s="158">
        <v>0</v>
      </c>
      <c r="AU76" s="200">
        <v>0</v>
      </c>
    </row>
    <row r="77" spans="2:47" x14ac:dyDescent="0.25">
      <c r="B77" s="139">
        <v>1140</v>
      </c>
      <c r="C77" s="193"/>
      <c r="D77" s="199" t="s">
        <v>11</v>
      </c>
      <c r="E77" s="200">
        <f t="shared" si="115"/>
        <v>0</v>
      </c>
      <c r="F77" s="158">
        <f t="shared" si="115"/>
        <v>0</v>
      </c>
      <c r="G77" s="200">
        <f t="shared" si="115"/>
        <v>0</v>
      </c>
      <c r="I77" s="200">
        <v>0</v>
      </c>
      <c r="J77" s="158">
        <v>0</v>
      </c>
      <c r="K77" s="200">
        <v>0</v>
      </c>
      <c r="M77" s="200">
        <v>0</v>
      </c>
      <c r="N77" s="158">
        <v>0</v>
      </c>
      <c r="O77" s="200">
        <v>0</v>
      </c>
      <c r="Q77" s="200">
        <v>0</v>
      </c>
      <c r="R77" s="158">
        <v>0</v>
      </c>
      <c r="S77" s="200">
        <v>0</v>
      </c>
      <c r="U77" s="200">
        <v>0</v>
      </c>
      <c r="V77" s="158">
        <v>0</v>
      </c>
      <c r="W77" s="200">
        <v>0</v>
      </c>
      <c r="Y77" s="200">
        <v>0</v>
      </c>
      <c r="Z77" s="158">
        <v>0</v>
      </c>
      <c r="AA77" s="200">
        <v>0</v>
      </c>
      <c r="AC77" s="200">
        <v>0</v>
      </c>
      <c r="AD77" s="158">
        <v>0</v>
      </c>
      <c r="AE77" s="200">
        <v>0</v>
      </c>
      <c r="AG77" s="200">
        <v>0</v>
      </c>
      <c r="AH77" s="158">
        <v>0</v>
      </c>
      <c r="AI77" s="200">
        <v>0</v>
      </c>
      <c r="AK77" s="200">
        <v>0</v>
      </c>
      <c r="AL77" s="158">
        <v>0</v>
      </c>
      <c r="AM77" s="200">
        <v>0</v>
      </c>
      <c r="AO77" s="200">
        <v>0</v>
      </c>
      <c r="AP77" s="158">
        <v>0</v>
      </c>
      <c r="AQ77" s="200">
        <v>0</v>
      </c>
      <c r="AS77" s="160">
        <v>0</v>
      </c>
      <c r="AT77" s="158">
        <v>0</v>
      </c>
      <c r="AU77" s="200">
        <v>0</v>
      </c>
    </row>
    <row r="78" spans="2:47" x14ac:dyDescent="0.25">
      <c r="B78" s="139">
        <v>1150</v>
      </c>
      <c r="C78" s="193"/>
      <c r="D78" s="199" t="s">
        <v>13</v>
      </c>
      <c r="E78" s="200">
        <f t="shared" si="115"/>
        <v>0</v>
      </c>
      <c r="F78" s="158">
        <f t="shared" si="115"/>
        <v>0</v>
      </c>
      <c r="G78" s="200">
        <f t="shared" si="115"/>
        <v>0</v>
      </c>
      <c r="I78" s="200">
        <v>0</v>
      </c>
      <c r="J78" s="158">
        <v>0</v>
      </c>
      <c r="K78" s="200">
        <v>0</v>
      </c>
      <c r="M78" s="200">
        <v>0</v>
      </c>
      <c r="N78" s="158">
        <v>0</v>
      </c>
      <c r="O78" s="200">
        <v>0</v>
      </c>
      <c r="Q78" s="200">
        <v>0</v>
      </c>
      <c r="R78" s="158">
        <v>0</v>
      </c>
      <c r="S78" s="200">
        <v>0</v>
      </c>
      <c r="U78" s="200">
        <v>0</v>
      </c>
      <c r="V78" s="158">
        <v>0</v>
      </c>
      <c r="W78" s="200">
        <v>0</v>
      </c>
      <c r="Y78" s="200">
        <v>0</v>
      </c>
      <c r="Z78" s="158">
        <v>0</v>
      </c>
      <c r="AA78" s="200">
        <v>0</v>
      </c>
      <c r="AC78" s="200">
        <v>0</v>
      </c>
      <c r="AD78" s="158">
        <v>0</v>
      </c>
      <c r="AE78" s="200">
        <v>0</v>
      </c>
      <c r="AG78" s="200">
        <v>0</v>
      </c>
      <c r="AH78" s="158">
        <v>0</v>
      </c>
      <c r="AI78" s="200">
        <v>0</v>
      </c>
      <c r="AK78" s="200">
        <v>0</v>
      </c>
      <c r="AL78" s="158">
        <v>0</v>
      </c>
      <c r="AM78" s="200">
        <v>0</v>
      </c>
      <c r="AO78" s="200">
        <v>0</v>
      </c>
      <c r="AP78" s="158">
        <v>0</v>
      </c>
      <c r="AQ78" s="200">
        <v>0</v>
      </c>
      <c r="AS78" s="160">
        <v>0</v>
      </c>
      <c r="AT78" s="158">
        <v>0</v>
      </c>
      <c r="AU78" s="200">
        <v>0</v>
      </c>
    </row>
    <row r="79" spans="2:47" x14ac:dyDescent="0.25">
      <c r="B79" s="139">
        <v>1160</v>
      </c>
      <c r="C79" s="193"/>
      <c r="D79" s="199" t="s">
        <v>15</v>
      </c>
      <c r="E79" s="200">
        <f t="shared" si="115"/>
        <v>0</v>
      </c>
      <c r="F79" s="158">
        <f t="shared" si="115"/>
        <v>0</v>
      </c>
      <c r="G79" s="200">
        <f t="shared" si="115"/>
        <v>0</v>
      </c>
      <c r="I79" s="200">
        <v>0</v>
      </c>
      <c r="J79" s="158">
        <v>0</v>
      </c>
      <c r="K79" s="200">
        <v>0</v>
      </c>
      <c r="M79" s="200">
        <v>0</v>
      </c>
      <c r="N79" s="158">
        <v>0</v>
      </c>
      <c r="O79" s="200">
        <v>0</v>
      </c>
      <c r="Q79" s="200">
        <v>0</v>
      </c>
      <c r="R79" s="158">
        <v>0</v>
      </c>
      <c r="S79" s="200">
        <v>0</v>
      </c>
      <c r="U79" s="200">
        <v>0</v>
      </c>
      <c r="V79" s="158">
        <v>0</v>
      </c>
      <c r="W79" s="200">
        <v>0</v>
      </c>
      <c r="Y79" s="200">
        <v>0</v>
      </c>
      <c r="Z79" s="158">
        <v>0</v>
      </c>
      <c r="AA79" s="200">
        <v>0</v>
      </c>
      <c r="AC79" s="200">
        <v>0</v>
      </c>
      <c r="AD79" s="158">
        <v>0</v>
      </c>
      <c r="AE79" s="200">
        <v>0</v>
      </c>
      <c r="AG79" s="200">
        <v>0</v>
      </c>
      <c r="AH79" s="158">
        <v>0</v>
      </c>
      <c r="AI79" s="200">
        <v>0</v>
      </c>
      <c r="AK79" s="200">
        <v>0</v>
      </c>
      <c r="AL79" s="158">
        <v>0</v>
      </c>
      <c r="AM79" s="200">
        <v>0</v>
      </c>
      <c r="AO79" s="200">
        <v>0</v>
      </c>
      <c r="AP79" s="158">
        <v>0</v>
      </c>
      <c r="AQ79" s="200">
        <v>0</v>
      </c>
      <c r="AS79" s="160">
        <v>0</v>
      </c>
      <c r="AT79" s="158">
        <v>0</v>
      </c>
      <c r="AU79" s="200">
        <v>0</v>
      </c>
    </row>
    <row r="80" spans="2:47" x14ac:dyDescent="0.25">
      <c r="B80" s="139">
        <v>1190</v>
      </c>
      <c r="C80" s="193"/>
      <c r="D80" s="199" t="s">
        <v>17</v>
      </c>
      <c r="E80" s="200">
        <f t="shared" si="115"/>
        <v>0</v>
      </c>
      <c r="F80" s="158">
        <f t="shared" si="115"/>
        <v>0</v>
      </c>
      <c r="G80" s="200">
        <f t="shared" si="115"/>
        <v>0</v>
      </c>
      <c r="I80" s="200">
        <v>0</v>
      </c>
      <c r="J80" s="158">
        <v>0</v>
      </c>
      <c r="K80" s="200">
        <v>0</v>
      </c>
      <c r="M80" s="200">
        <v>0</v>
      </c>
      <c r="N80" s="158">
        <v>0</v>
      </c>
      <c r="O80" s="200">
        <v>0</v>
      </c>
      <c r="Q80" s="200">
        <v>0</v>
      </c>
      <c r="R80" s="158">
        <v>0</v>
      </c>
      <c r="S80" s="200">
        <v>0</v>
      </c>
      <c r="U80" s="200">
        <v>0</v>
      </c>
      <c r="V80" s="158">
        <v>0</v>
      </c>
      <c r="W80" s="200">
        <v>0</v>
      </c>
      <c r="Y80" s="200">
        <v>0</v>
      </c>
      <c r="Z80" s="158">
        <v>0</v>
      </c>
      <c r="AA80" s="200">
        <v>0</v>
      </c>
      <c r="AC80" s="200">
        <v>0</v>
      </c>
      <c r="AD80" s="158">
        <v>0</v>
      </c>
      <c r="AE80" s="200">
        <v>0</v>
      </c>
      <c r="AG80" s="200">
        <v>0</v>
      </c>
      <c r="AH80" s="158">
        <v>0</v>
      </c>
      <c r="AI80" s="200">
        <v>0</v>
      </c>
      <c r="AK80" s="200">
        <v>0</v>
      </c>
      <c r="AL80" s="158">
        <v>0</v>
      </c>
      <c r="AM80" s="200">
        <v>0</v>
      </c>
      <c r="AO80" s="200">
        <v>0</v>
      </c>
      <c r="AP80" s="158">
        <v>0</v>
      </c>
      <c r="AQ80" s="200">
        <v>0</v>
      </c>
      <c r="AS80" s="160">
        <v>0</v>
      </c>
      <c r="AT80" s="158">
        <v>0</v>
      </c>
      <c r="AU80" s="200">
        <v>0</v>
      </c>
    </row>
    <row r="81" spans="2:47" x14ac:dyDescent="0.25">
      <c r="B81" s="139"/>
      <c r="C81" s="193"/>
      <c r="D81" s="199"/>
      <c r="E81" s="200"/>
      <c r="F81" s="158"/>
      <c r="G81" s="200"/>
      <c r="I81" s="200"/>
      <c r="J81" s="158"/>
      <c r="K81" s="200"/>
      <c r="M81" s="200"/>
      <c r="N81" s="158"/>
      <c r="O81" s="200"/>
      <c r="Q81" s="200"/>
      <c r="R81" s="158"/>
      <c r="S81" s="200"/>
      <c r="U81" s="200"/>
      <c r="V81" s="158"/>
      <c r="W81" s="200"/>
      <c r="Y81" s="200"/>
      <c r="Z81" s="158"/>
      <c r="AA81" s="200"/>
      <c r="AC81" s="200"/>
      <c r="AD81" s="158"/>
      <c r="AE81" s="200"/>
      <c r="AG81" s="200"/>
      <c r="AH81" s="158"/>
      <c r="AI81" s="200"/>
      <c r="AK81" s="200"/>
      <c r="AL81" s="158"/>
      <c r="AM81" s="200"/>
      <c r="AO81" s="200"/>
      <c r="AP81" s="158"/>
      <c r="AQ81" s="200"/>
      <c r="AS81" s="160"/>
      <c r="AT81" s="158"/>
      <c r="AU81" s="200"/>
    </row>
    <row r="82" spans="2:47" x14ac:dyDescent="0.25">
      <c r="B82" s="139">
        <v>1100</v>
      </c>
      <c r="C82" s="193"/>
      <c r="D82" s="201" t="s">
        <v>20</v>
      </c>
      <c r="E82" s="203">
        <f>SUM(E74:E80)</f>
        <v>0</v>
      </c>
      <c r="F82" s="176">
        <f>SUM(F74:F80)</f>
        <v>0</v>
      </c>
      <c r="G82" s="203">
        <f>SUM(G74:G80)</f>
        <v>0</v>
      </c>
      <c r="I82" s="203">
        <f t="shared" ref="I82:K82" si="116">SUM(I74:I80)</f>
        <v>0</v>
      </c>
      <c r="J82" s="176">
        <f t="shared" si="116"/>
        <v>0</v>
      </c>
      <c r="K82" s="203">
        <f t="shared" si="116"/>
        <v>0</v>
      </c>
      <c r="M82" s="203">
        <f t="shared" ref="M82:O82" si="117">SUM(M74:M80)</f>
        <v>0</v>
      </c>
      <c r="N82" s="176">
        <f t="shared" si="117"/>
        <v>0</v>
      </c>
      <c r="O82" s="203">
        <f t="shared" si="117"/>
        <v>0</v>
      </c>
      <c r="Q82" s="203">
        <f t="shared" ref="Q82:S82" si="118">SUM(Q74:Q80)</f>
        <v>0</v>
      </c>
      <c r="R82" s="176">
        <f t="shared" si="118"/>
        <v>0</v>
      </c>
      <c r="S82" s="203">
        <f t="shared" si="118"/>
        <v>0</v>
      </c>
      <c r="U82" s="203">
        <f t="shared" ref="U82:W82" si="119">SUM(U74:U80)</f>
        <v>0</v>
      </c>
      <c r="V82" s="176">
        <f t="shared" si="119"/>
        <v>0</v>
      </c>
      <c r="W82" s="203">
        <f t="shared" si="119"/>
        <v>0</v>
      </c>
      <c r="Y82" s="203">
        <f t="shared" ref="Y82:AA82" si="120">SUM(Y74:Y80)</f>
        <v>0</v>
      </c>
      <c r="Z82" s="176">
        <f t="shared" si="120"/>
        <v>0</v>
      </c>
      <c r="AA82" s="203">
        <f t="shared" si="120"/>
        <v>0</v>
      </c>
      <c r="AC82" s="203">
        <f t="shared" ref="AC82:AE82" si="121">SUM(AC74:AC80)</f>
        <v>0</v>
      </c>
      <c r="AD82" s="176">
        <f t="shared" si="121"/>
        <v>0</v>
      </c>
      <c r="AE82" s="203">
        <f t="shared" si="121"/>
        <v>0</v>
      </c>
      <c r="AG82" s="203">
        <f t="shared" ref="AG82:AI82" si="122">SUM(AG74:AG80)</f>
        <v>0</v>
      </c>
      <c r="AH82" s="176">
        <f t="shared" si="122"/>
        <v>0</v>
      </c>
      <c r="AI82" s="203">
        <f t="shared" si="122"/>
        <v>0</v>
      </c>
      <c r="AK82" s="203">
        <f t="shared" ref="AK82:AM82" si="123">SUM(AK74:AK80)</f>
        <v>0</v>
      </c>
      <c r="AL82" s="176">
        <f t="shared" si="123"/>
        <v>0</v>
      </c>
      <c r="AM82" s="203">
        <f t="shared" si="123"/>
        <v>0</v>
      </c>
      <c r="AO82" s="203">
        <f t="shared" ref="AO82:AQ82" si="124">SUM(AO74:AO80)</f>
        <v>0</v>
      </c>
      <c r="AP82" s="176">
        <f t="shared" si="124"/>
        <v>0</v>
      </c>
      <c r="AQ82" s="203">
        <f t="shared" si="124"/>
        <v>0</v>
      </c>
      <c r="AS82" s="177">
        <f>SUM(AS74:AS80)</f>
        <v>0</v>
      </c>
      <c r="AT82" s="176">
        <f>SUM(AT74:AT80)</f>
        <v>0</v>
      </c>
      <c r="AU82" s="203">
        <f>SUM(AU74:AU80)</f>
        <v>0</v>
      </c>
    </row>
    <row r="83" spans="2:47" x14ac:dyDescent="0.25">
      <c r="B83" s="139"/>
      <c r="C83" s="193"/>
      <c r="D83" s="194"/>
      <c r="E83" s="202"/>
      <c r="F83" s="196"/>
      <c r="G83" s="202"/>
      <c r="I83" s="202"/>
      <c r="J83" s="196"/>
      <c r="K83" s="202"/>
      <c r="M83" s="202"/>
      <c r="N83" s="196"/>
      <c r="O83" s="202"/>
      <c r="Q83" s="202"/>
      <c r="R83" s="196"/>
      <c r="S83" s="202"/>
      <c r="U83" s="202"/>
      <c r="V83" s="196"/>
      <c r="W83" s="202"/>
      <c r="Y83" s="202"/>
      <c r="Z83" s="196"/>
      <c r="AA83" s="202"/>
      <c r="AC83" s="202"/>
      <c r="AD83" s="196"/>
      <c r="AE83" s="202"/>
      <c r="AG83" s="202"/>
      <c r="AH83" s="196"/>
      <c r="AI83" s="202"/>
      <c r="AK83" s="202"/>
      <c r="AL83" s="196"/>
      <c r="AM83" s="202"/>
      <c r="AO83" s="202"/>
      <c r="AP83" s="196"/>
      <c r="AQ83" s="202"/>
      <c r="AS83" s="195"/>
      <c r="AT83" s="196"/>
      <c r="AU83" s="202"/>
    </row>
    <row r="84" spans="2:47" x14ac:dyDescent="0.25">
      <c r="B84" s="139"/>
      <c r="C84" s="145" t="s">
        <v>22</v>
      </c>
      <c r="D84" s="198"/>
      <c r="E84" s="202"/>
      <c r="F84" s="196"/>
      <c r="G84" s="202"/>
      <c r="I84" s="202"/>
      <c r="J84" s="196"/>
      <c r="K84" s="202"/>
      <c r="M84" s="202"/>
      <c r="N84" s="196"/>
      <c r="O84" s="202"/>
      <c r="Q84" s="202"/>
      <c r="R84" s="196"/>
      <c r="S84" s="202"/>
      <c r="U84" s="202"/>
      <c r="V84" s="196"/>
      <c r="W84" s="202"/>
      <c r="Y84" s="202"/>
      <c r="Z84" s="196"/>
      <c r="AA84" s="202"/>
      <c r="AC84" s="202"/>
      <c r="AD84" s="196"/>
      <c r="AE84" s="202"/>
      <c r="AG84" s="202"/>
      <c r="AH84" s="196"/>
      <c r="AI84" s="202"/>
      <c r="AK84" s="202"/>
      <c r="AL84" s="196"/>
      <c r="AM84" s="202"/>
      <c r="AO84" s="202"/>
      <c r="AP84" s="196"/>
      <c r="AQ84" s="202"/>
      <c r="AS84" s="195"/>
      <c r="AT84" s="196"/>
      <c r="AU84" s="202"/>
    </row>
    <row r="85" spans="2:47" x14ac:dyDescent="0.25">
      <c r="B85" s="139">
        <v>1210</v>
      </c>
      <c r="C85" s="193"/>
      <c r="D85" s="199" t="s">
        <v>23</v>
      </c>
      <c r="E85" s="200">
        <f t="shared" ref="E85:G93" si="125">+I85+M85+Q85+U85+Y85+AC85+AG85+AK85+AO85+AS85</f>
        <v>0</v>
      </c>
      <c r="F85" s="158">
        <f t="shared" si="125"/>
        <v>0</v>
      </c>
      <c r="G85" s="200">
        <f t="shared" si="125"/>
        <v>0</v>
      </c>
      <c r="I85" s="200">
        <v>0</v>
      </c>
      <c r="J85" s="158">
        <v>0</v>
      </c>
      <c r="K85" s="200">
        <v>0</v>
      </c>
      <c r="M85" s="200">
        <v>0</v>
      </c>
      <c r="N85" s="158">
        <v>0</v>
      </c>
      <c r="O85" s="200">
        <v>0</v>
      </c>
      <c r="Q85" s="200">
        <v>0</v>
      </c>
      <c r="R85" s="158">
        <v>0</v>
      </c>
      <c r="S85" s="200">
        <v>0</v>
      </c>
      <c r="U85" s="200">
        <v>0</v>
      </c>
      <c r="V85" s="158">
        <v>0</v>
      </c>
      <c r="W85" s="200">
        <v>0</v>
      </c>
      <c r="Y85" s="200">
        <v>0</v>
      </c>
      <c r="Z85" s="158">
        <v>0</v>
      </c>
      <c r="AA85" s="200">
        <v>0</v>
      </c>
      <c r="AC85" s="200">
        <v>0</v>
      </c>
      <c r="AD85" s="158">
        <v>0</v>
      </c>
      <c r="AE85" s="200">
        <v>0</v>
      </c>
      <c r="AG85" s="200">
        <v>0</v>
      </c>
      <c r="AH85" s="158">
        <v>0</v>
      </c>
      <c r="AI85" s="200">
        <v>0</v>
      </c>
      <c r="AK85" s="200">
        <v>0</v>
      </c>
      <c r="AL85" s="158">
        <v>0</v>
      </c>
      <c r="AM85" s="200">
        <v>0</v>
      </c>
      <c r="AO85" s="200">
        <v>0</v>
      </c>
      <c r="AP85" s="158">
        <v>0</v>
      </c>
      <c r="AQ85" s="200">
        <v>0</v>
      </c>
      <c r="AS85" s="160">
        <v>0</v>
      </c>
      <c r="AT85" s="158">
        <v>0</v>
      </c>
      <c r="AU85" s="200">
        <v>0</v>
      </c>
    </row>
    <row r="86" spans="2:47" x14ac:dyDescent="0.25">
      <c r="B86" s="139">
        <v>1220</v>
      </c>
      <c r="C86" s="193"/>
      <c r="D86" s="199" t="s">
        <v>25</v>
      </c>
      <c r="E86" s="200">
        <f t="shared" si="125"/>
        <v>0</v>
      </c>
      <c r="F86" s="158">
        <f t="shared" si="125"/>
        <v>0</v>
      </c>
      <c r="G86" s="200">
        <f t="shared" si="125"/>
        <v>0</v>
      </c>
      <c r="I86" s="200">
        <v>0</v>
      </c>
      <c r="J86" s="158">
        <v>0</v>
      </c>
      <c r="K86" s="200">
        <v>0</v>
      </c>
      <c r="M86" s="200">
        <v>0</v>
      </c>
      <c r="N86" s="158">
        <v>0</v>
      </c>
      <c r="O86" s="200">
        <v>0</v>
      </c>
      <c r="Q86" s="200">
        <v>0</v>
      </c>
      <c r="R86" s="158">
        <v>0</v>
      </c>
      <c r="S86" s="200">
        <v>0</v>
      </c>
      <c r="U86" s="200">
        <v>0</v>
      </c>
      <c r="V86" s="158">
        <v>0</v>
      </c>
      <c r="W86" s="200">
        <v>0</v>
      </c>
      <c r="Y86" s="200">
        <v>0</v>
      </c>
      <c r="Z86" s="158">
        <v>0</v>
      </c>
      <c r="AA86" s="200">
        <v>0</v>
      </c>
      <c r="AC86" s="200">
        <v>0</v>
      </c>
      <c r="AD86" s="158">
        <v>0</v>
      </c>
      <c r="AE86" s="200">
        <v>0</v>
      </c>
      <c r="AG86" s="200">
        <v>0</v>
      </c>
      <c r="AH86" s="158">
        <v>0</v>
      </c>
      <c r="AI86" s="200">
        <v>0</v>
      </c>
      <c r="AK86" s="200">
        <v>0</v>
      </c>
      <c r="AL86" s="158">
        <v>0</v>
      </c>
      <c r="AM86" s="200">
        <v>0</v>
      </c>
      <c r="AO86" s="200">
        <v>0</v>
      </c>
      <c r="AP86" s="158">
        <v>0</v>
      </c>
      <c r="AQ86" s="200">
        <v>0</v>
      </c>
      <c r="AS86" s="160">
        <v>0</v>
      </c>
      <c r="AT86" s="158">
        <v>0</v>
      </c>
      <c r="AU86" s="200">
        <v>0</v>
      </c>
    </row>
    <row r="87" spans="2:47" x14ac:dyDescent="0.25">
      <c r="B87" s="139">
        <v>1230</v>
      </c>
      <c r="C87" s="193"/>
      <c r="D87" s="199" t="s">
        <v>27</v>
      </c>
      <c r="E87" s="200">
        <f t="shared" si="125"/>
        <v>0</v>
      </c>
      <c r="F87" s="158">
        <f t="shared" si="125"/>
        <v>0</v>
      </c>
      <c r="G87" s="200">
        <f t="shared" si="125"/>
        <v>0</v>
      </c>
      <c r="I87" s="200">
        <v>0</v>
      </c>
      <c r="J87" s="158">
        <v>0</v>
      </c>
      <c r="K87" s="200">
        <v>0</v>
      </c>
      <c r="M87" s="200">
        <v>0</v>
      </c>
      <c r="N87" s="158">
        <v>0</v>
      </c>
      <c r="O87" s="200">
        <v>0</v>
      </c>
      <c r="Q87" s="200">
        <v>0</v>
      </c>
      <c r="R87" s="158">
        <v>0</v>
      </c>
      <c r="S87" s="200">
        <v>0</v>
      </c>
      <c r="U87" s="200">
        <v>0</v>
      </c>
      <c r="V87" s="158">
        <v>0</v>
      </c>
      <c r="W87" s="200">
        <v>0</v>
      </c>
      <c r="Y87" s="200">
        <v>0</v>
      </c>
      <c r="Z87" s="158">
        <v>0</v>
      </c>
      <c r="AA87" s="200">
        <v>0</v>
      </c>
      <c r="AC87" s="200">
        <v>0</v>
      </c>
      <c r="AD87" s="158">
        <v>0</v>
      </c>
      <c r="AE87" s="200">
        <v>0</v>
      </c>
      <c r="AG87" s="200">
        <v>0</v>
      </c>
      <c r="AH87" s="158">
        <v>0</v>
      </c>
      <c r="AI87" s="200">
        <v>0</v>
      </c>
      <c r="AK87" s="200">
        <v>0</v>
      </c>
      <c r="AL87" s="158">
        <v>0</v>
      </c>
      <c r="AM87" s="200">
        <v>0</v>
      </c>
      <c r="AO87" s="200">
        <v>0</v>
      </c>
      <c r="AP87" s="158">
        <v>0</v>
      </c>
      <c r="AQ87" s="200">
        <v>0</v>
      </c>
      <c r="AS87" s="160">
        <v>0</v>
      </c>
      <c r="AT87" s="158">
        <v>0</v>
      </c>
      <c r="AU87" s="200">
        <v>0</v>
      </c>
    </row>
    <row r="88" spans="2:47" x14ac:dyDescent="0.25">
      <c r="B88" s="139">
        <v>1240</v>
      </c>
      <c r="C88" s="193"/>
      <c r="D88" s="199" t="s">
        <v>29</v>
      </c>
      <c r="E88" s="200">
        <f t="shared" si="125"/>
        <v>0</v>
      </c>
      <c r="F88" s="158">
        <f t="shared" si="125"/>
        <v>0</v>
      </c>
      <c r="G88" s="200">
        <f t="shared" si="125"/>
        <v>0</v>
      </c>
      <c r="I88" s="200">
        <v>0</v>
      </c>
      <c r="J88" s="158">
        <v>0</v>
      </c>
      <c r="K88" s="200">
        <v>0</v>
      </c>
      <c r="M88" s="200">
        <v>0</v>
      </c>
      <c r="N88" s="158">
        <v>0</v>
      </c>
      <c r="O88" s="200">
        <v>0</v>
      </c>
      <c r="Q88" s="200">
        <v>0</v>
      </c>
      <c r="R88" s="158">
        <v>0</v>
      </c>
      <c r="S88" s="200">
        <v>0</v>
      </c>
      <c r="U88" s="200">
        <v>0</v>
      </c>
      <c r="V88" s="158">
        <v>0</v>
      </c>
      <c r="W88" s="200">
        <v>0</v>
      </c>
      <c r="Y88" s="200">
        <v>0</v>
      </c>
      <c r="Z88" s="158">
        <v>0</v>
      </c>
      <c r="AA88" s="200">
        <v>0</v>
      </c>
      <c r="AC88" s="200">
        <v>0</v>
      </c>
      <c r="AD88" s="158">
        <v>0</v>
      </c>
      <c r="AE88" s="200">
        <v>0</v>
      </c>
      <c r="AG88" s="200">
        <v>0</v>
      </c>
      <c r="AH88" s="158">
        <v>0</v>
      </c>
      <c r="AI88" s="200">
        <v>0</v>
      </c>
      <c r="AK88" s="200">
        <v>0</v>
      </c>
      <c r="AL88" s="158">
        <v>0</v>
      </c>
      <c r="AM88" s="200">
        <v>0</v>
      </c>
      <c r="AO88" s="200">
        <v>0</v>
      </c>
      <c r="AP88" s="158">
        <v>0</v>
      </c>
      <c r="AQ88" s="200">
        <v>0</v>
      </c>
      <c r="AS88" s="160">
        <v>0</v>
      </c>
      <c r="AT88" s="158">
        <v>0</v>
      </c>
      <c r="AU88" s="200">
        <v>0</v>
      </c>
    </row>
    <row r="89" spans="2:47" x14ac:dyDescent="0.25">
      <c r="B89" s="139">
        <v>1250</v>
      </c>
      <c r="C89" s="193"/>
      <c r="D89" s="199" t="s">
        <v>31</v>
      </c>
      <c r="E89" s="200">
        <f t="shared" si="125"/>
        <v>0</v>
      </c>
      <c r="F89" s="158">
        <f t="shared" si="125"/>
        <v>0</v>
      </c>
      <c r="G89" s="200">
        <f t="shared" si="125"/>
        <v>0</v>
      </c>
      <c r="I89" s="200">
        <v>0</v>
      </c>
      <c r="J89" s="158">
        <v>0</v>
      </c>
      <c r="K89" s="200">
        <v>0</v>
      </c>
      <c r="M89" s="200">
        <v>0</v>
      </c>
      <c r="N89" s="158">
        <v>0</v>
      </c>
      <c r="O89" s="200">
        <v>0</v>
      </c>
      <c r="Q89" s="200">
        <v>0</v>
      </c>
      <c r="R89" s="158">
        <v>0</v>
      </c>
      <c r="S89" s="200">
        <v>0</v>
      </c>
      <c r="U89" s="200">
        <v>0</v>
      </c>
      <c r="V89" s="158">
        <v>0</v>
      </c>
      <c r="W89" s="200">
        <v>0</v>
      </c>
      <c r="Y89" s="200">
        <v>0</v>
      </c>
      <c r="Z89" s="158">
        <v>0</v>
      </c>
      <c r="AA89" s="200">
        <v>0</v>
      </c>
      <c r="AC89" s="200">
        <v>0</v>
      </c>
      <c r="AD89" s="158">
        <v>0</v>
      </c>
      <c r="AE89" s="200">
        <v>0</v>
      </c>
      <c r="AG89" s="200">
        <v>0</v>
      </c>
      <c r="AH89" s="158">
        <v>0</v>
      </c>
      <c r="AI89" s="200">
        <v>0</v>
      </c>
      <c r="AK89" s="200">
        <v>0</v>
      </c>
      <c r="AL89" s="158">
        <v>0</v>
      </c>
      <c r="AM89" s="200">
        <v>0</v>
      </c>
      <c r="AO89" s="200">
        <v>0</v>
      </c>
      <c r="AP89" s="158">
        <v>0</v>
      </c>
      <c r="AQ89" s="200">
        <v>0</v>
      </c>
      <c r="AS89" s="160">
        <v>0</v>
      </c>
      <c r="AT89" s="158">
        <v>0</v>
      </c>
      <c r="AU89" s="200">
        <v>0</v>
      </c>
    </row>
    <row r="90" spans="2:47" x14ac:dyDescent="0.25">
      <c r="B90" s="139">
        <v>1260</v>
      </c>
      <c r="C90" s="193"/>
      <c r="D90" s="199" t="s">
        <v>33</v>
      </c>
      <c r="E90" s="200">
        <f t="shared" si="125"/>
        <v>0</v>
      </c>
      <c r="F90" s="158">
        <f t="shared" si="125"/>
        <v>0</v>
      </c>
      <c r="G90" s="200">
        <f t="shared" si="125"/>
        <v>0</v>
      </c>
      <c r="I90" s="200">
        <v>0</v>
      </c>
      <c r="J90" s="158">
        <v>0</v>
      </c>
      <c r="K90" s="200">
        <v>0</v>
      </c>
      <c r="M90" s="200">
        <v>0</v>
      </c>
      <c r="N90" s="158">
        <v>0</v>
      </c>
      <c r="O90" s="200">
        <v>0</v>
      </c>
      <c r="Q90" s="200">
        <v>0</v>
      </c>
      <c r="R90" s="158">
        <v>0</v>
      </c>
      <c r="S90" s="200">
        <v>0</v>
      </c>
      <c r="U90" s="200">
        <v>0</v>
      </c>
      <c r="V90" s="158">
        <v>0</v>
      </c>
      <c r="W90" s="200">
        <v>0</v>
      </c>
      <c r="Y90" s="200">
        <v>0</v>
      </c>
      <c r="Z90" s="158">
        <v>0</v>
      </c>
      <c r="AA90" s="200">
        <v>0</v>
      </c>
      <c r="AC90" s="200">
        <v>0</v>
      </c>
      <c r="AD90" s="158">
        <v>0</v>
      </c>
      <c r="AE90" s="200">
        <v>0</v>
      </c>
      <c r="AG90" s="200">
        <v>0</v>
      </c>
      <c r="AH90" s="158">
        <v>0</v>
      </c>
      <c r="AI90" s="200">
        <v>0</v>
      </c>
      <c r="AK90" s="200">
        <v>0</v>
      </c>
      <c r="AL90" s="158">
        <v>0</v>
      </c>
      <c r="AM90" s="200">
        <v>0</v>
      </c>
      <c r="AO90" s="200">
        <v>0</v>
      </c>
      <c r="AP90" s="158">
        <v>0</v>
      </c>
      <c r="AQ90" s="200">
        <v>0</v>
      </c>
      <c r="AS90" s="160">
        <v>0</v>
      </c>
      <c r="AT90" s="158">
        <v>0</v>
      </c>
      <c r="AU90" s="200">
        <v>0</v>
      </c>
    </row>
    <row r="91" spans="2:47" x14ac:dyDescent="0.25">
      <c r="B91" s="139">
        <v>1270</v>
      </c>
      <c r="C91" s="193"/>
      <c r="D91" s="199" t="s">
        <v>35</v>
      </c>
      <c r="E91" s="200">
        <f t="shared" si="125"/>
        <v>0</v>
      </c>
      <c r="F91" s="158">
        <f t="shared" si="125"/>
        <v>0</v>
      </c>
      <c r="G91" s="200">
        <f t="shared" si="125"/>
        <v>0</v>
      </c>
      <c r="I91" s="200">
        <v>0</v>
      </c>
      <c r="J91" s="158">
        <v>0</v>
      </c>
      <c r="K91" s="200">
        <v>0</v>
      </c>
      <c r="M91" s="200">
        <v>0</v>
      </c>
      <c r="N91" s="158">
        <v>0</v>
      </c>
      <c r="O91" s="200">
        <v>0</v>
      </c>
      <c r="Q91" s="200">
        <v>0</v>
      </c>
      <c r="R91" s="158">
        <v>0</v>
      </c>
      <c r="S91" s="200">
        <v>0</v>
      </c>
      <c r="U91" s="200">
        <v>0</v>
      </c>
      <c r="V91" s="158">
        <v>0</v>
      </c>
      <c r="W91" s="200">
        <v>0</v>
      </c>
      <c r="Y91" s="200">
        <v>0</v>
      </c>
      <c r="Z91" s="158">
        <v>0</v>
      </c>
      <c r="AA91" s="200">
        <v>0</v>
      </c>
      <c r="AC91" s="200">
        <v>0</v>
      </c>
      <c r="AD91" s="158">
        <v>0</v>
      </c>
      <c r="AE91" s="200">
        <v>0</v>
      </c>
      <c r="AG91" s="200">
        <v>0</v>
      </c>
      <c r="AH91" s="158">
        <v>0</v>
      </c>
      <c r="AI91" s="200">
        <v>0</v>
      </c>
      <c r="AK91" s="200">
        <v>0</v>
      </c>
      <c r="AL91" s="158">
        <v>0</v>
      </c>
      <c r="AM91" s="200">
        <v>0</v>
      </c>
      <c r="AO91" s="200">
        <v>0</v>
      </c>
      <c r="AP91" s="158">
        <v>0</v>
      </c>
      <c r="AQ91" s="200">
        <v>0</v>
      </c>
      <c r="AS91" s="160">
        <v>0</v>
      </c>
      <c r="AT91" s="158">
        <v>0</v>
      </c>
      <c r="AU91" s="200">
        <v>0</v>
      </c>
    </row>
    <row r="92" spans="2:47" x14ac:dyDescent="0.25">
      <c r="B92" s="139">
        <v>1280</v>
      </c>
      <c r="C92" s="193"/>
      <c r="D92" s="199" t="s">
        <v>37</v>
      </c>
      <c r="E92" s="200">
        <f t="shared" si="125"/>
        <v>0</v>
      </c>
      <c r="F92" s="158">
        <f t="shared" si="125"/>
        <v>0</v>
      </c>
      <c r="G92" s="200">
        <f t="shared" si="125"/>
        <v>0</v>
      </c>
      <c r="I92" s="200">
        <v>0</v>
      </c>
      <c r="J92" s="158">
        <v>0</v>
      </c>
      <c r="K92" s="200">
        <v>0</v>
      </c>
      <c r="M92" s="200">
        <v>0</v>
      </c>
      <c r="N92" s="158">
        <v>0</v>
      </c>
      <c r="O92" s="200">
        <v>0</v>
      </c>
      <c r="Q92" s="200">
        <v>0</v>
      </c>
      <c r="R92" s="158">
        <v>0</v>
      </c>
      <c r="S92" s="200">
        <v>0</v>
      </c>
      <c r="U92" s="200">
        <v>0</v>
      </c>
      <c r="V92" s="158">
        <v>0</v>
      </c>
      <c r="W92" s="200">
        <v>0</v>
      </c>
      <c r="Y92" s="200">
        <v>0</v>
      </c>
      <c r="Z92" s="158">
        <v>0</v>
      </c>
      <c r="AA92" s="200">
        <v>0</v>
      </c>
      <c r="AC92" s="200">
        <v>0</v>
      </c>
      <c r="AD92" s="158">
        <v>0</v>
      </c>
      <c r="AE92" s="200">
        <v>0</v>
      </c>
      <c r="AG92" s="200">
        <v>0</v>
      </c>
      <c r="AH92" s="158">
        <v>0</v>
      </c>
      <c r="AI92" s="200">
        <v>0</v>
      </c>
      <c r="AK92" s="200">
        <v>0</v>
      </c>
      <c r="AL92" s="158">
        <v>0</v>
      </c>
      <c r="AM92" s="200">
        <v>0</v>
      </c>
      <c r="AO92" s="200">
        <v>0</v>
      </c>
      <c r="AP92" s="158">
        <v>0</v>
      </c>
      <c r="AQ92" s="200">
        <v>0</v>
      </c>
      <c r="AS92" s="160">
        <v>0</v>
      </c>
      <c r="AT92" s="158">
        <v>0</v>
      </c>
      <c r="AU92" s="200">
        <v>0</v>
      </c>
    </row>
    <row r="93" spans="2:47" x14ac:dyDescent="0.25">
      <c r="B93" s="139">
        <v>1290</v>
      </c>
      <c r="C93" s="193"/>
      <c r="D93" s="199" t="s">
        <v>38</v>
      </c>
      <c r="E93" s="200">
        <f t="shared" si="125"/>
        <v>0</v>
      </c>
      <c r="F93" s="158">
        <f t="shared" si="125"/>
        <v>0</v>
      </c>
      <c r="G93" s="200">
        <f t="shared" si="125"/>
        <v>0</v>
      </c>
      <c r="I93" s="200">
        <v>0</v>
      </c>
      <c r="J93" s="158">
        <v>0</v>
      </c>
      <c r="K93" s="200">
        <v>0</v>
      </c>
      <c r="M93" s="200">
        <v>0</v>
      </c>
      <c r="N93" s="158">
        <v>0</v>
      </c>
      <c r="O93" s="200">
        <v>0</v>
      </c>
      <c r="Q93" s="200">
        <v>0</v>
      </c>
      <c r="R93" s="158">
        <v>0</v>
      </c>
      <c r="S93" s="200">
        <v>0</v>
      </c>
      <c r="U93" s="200">
        <v>0</v>
      </c>
      <c r="V93" s="158">
        <v>0</v>
      </c>
      <c r="W93" s="200">
        <v>0</v>
      </c>
      <c r="Y93" s="200">
        <v>0</v>
      </c>
      <c r="Z93" s="158">
        <v>0</v>
      </c>
      <c r="AA93" s="200">
        <v>0</v>
      </c>
      <c r="AC93" s="200">
        <v>0</v>
      </c>
      <c r="AD93" s="158">
        <v>0</v>
      </c>
      <c r="AE93" s="200">
        <v>0</v>
      </c>
      <c r="AG93" s="200">
        <v>0</v>
      </c>
      <c r="AH93" s="158">
        <v>0</v>
      </c>
      <c r="AI93" s="200">
        <v>0</v>
      </c>
      <c r="AK93" s="200">
        <v>0</v>
      </c>
      <c r="AL93" s="158">
        <v>0</v>
      </c>
      <c r="AM93" s="200">
        <v>0</v>
      </c>
      <c r="AO93" s="200">
        <v>0</v>
      </c>
      <c r="AP93" s="158">
        <v>0</v>
      </c>
      <c r="AQ93" s="200">
        <v>0</v>
      </c>
      <c r="AS93" s="160">
        <v>0</v>
      </c>
      <c r="AT93" s="158">
        <v>0</v>
      </c>
      <c r="AU93" s="200">
        <v>0</v>
      </c>
    </row>
    <row r="94" spans="2:47" x14ac:dyDescent="0.25">
      <c r="B94" s="139"/>
      <c r="C94" s="193"/>
      <c r="D94" s="199"/>
      <c r="E94" s="200"/>
      <c r="F94" s="158"/>
      <c r="G94" s="200"/>
      <c r="I94" s="200"/>
      <c r="J94" s="158"/>
      <c r="K94" s="200"/>
      <c r="M94" s="200"/>
      <c r="N94" s="158"/>
      <c r="O94" s="200"/>
      <c r="Q94" s="200"/>
      <c r="R94" s="158"/>
      <c r="S94" s="200"/>
      <c r="U94" s="200"/>
      <c r="V94" s="158"/>
      <c r="W94" s="200"/>
      <c r="Y94" s="200"/>
      <c r="Z94" s="158"/>
      <c r="AA94" s="200"/>
      <c r="AC94" s="200"/>
      <c r="AD94" s="158"/>
      <c r="AE94" s="200"/>
      <c r="AG94" s="200"/>
      <c r="AH94" s="158"/>
      <c r="AI94" s="200"/>
      <c r="AK94" s="200"/>
      <c r="AL94" s="158"/>
      <c r="AM94" s="200"/>
      <c r="AO94" s="200"/>
      <c r="AP94" s="158"/>
      <c r="AQ94" s="200"/>
      <c r="AS94" s="160"/>
      <c r="AT94" s="158"/>
      <c r="AU94" s="200"/>
    </row>
    <row r="95" spans="2:47" x14ac:dyDescent="0.25">
      <c r="B95" s="139">
        <v>1200</v>
      </c>
      <c r="C95" s="193"/>
      <c r="D95" s="201" t="s">
        <v>40</v>
      </c>
      <c r="E95" s="203">
        <f>SUM(E85:E93)</f>
        <v>0</v>
      </c>
      <c r="F95" s="176">
        <f>SUM(F85:F93)</f>
        <v>0</v>
      </c>
      <c r="G95" s="203">
        <f>SUM(G85:G93)</f>
        <v>0</v>
      </c>
      <c r="I95" s="203">
        <f t="shared" ref="I95:K95" si="126">SUM(I85:I93)</f>
        <v>0</v>
      </c>
      <c r="J95" s="176">
        <f t="shared" si="126"/>
        <v>0</v>
      </c>
      <c r="K95" s="203">
        <f t="shared" si="126"/>
        <v>0</v>
      </c>
      <c r="M95" s="203">
        <f t="shared" ref="M95:O95" si="127">SUM(M85:M93)</f>
        <v>0</v>
      </c>
      <c r="N95" s="176">
        <f t="shared" si="127"/>
        <v>0</v>
      </c>
      <c r="O95" s="203">
        <f t="shared" si="127"/>
        <v>0</v>
      </c>
      <c r="Q95" s="203">
        <f t="shared" ref="Q95:S95" si="128">SUM(Q85:Q93)</f>
        <v>0</v>
      </c>
      <c r="R95" s="176">
        <f t="shared" si="128"/>
        <v>0</v>
      </c>
      <c r="S95" s="203">
        <f t="shared" si="128"/>
        <v>0</v>
      </c>
      <c r="U95" s="203">
        <f t="shared" ref="U95:W95" si="129">SUM(U85:U93)</f>
        <v>0</v>
      </c>
      <c r="V95" s="176">
        <f t="shared" si="129"/>
        <v>0</v>
      </c>
      <c r="W95" s="203">
        <f t="shared" si="129"/>
        <v>0</v>
      </c>
      <c r="Y95" s="203">
        <f t="shared" ref="Y95:AA95" si="130">SUM(Y85:Y93)</f>
        <v>0</v>
      </c>
      <c r="Z95" s="176">
        <f t="shared" si="130"/>
        <v>0</v>
      </c>
      <c r="AA95" s="203">
        <f t="shared" si="130"/>
        <v>0</v>
      </c>
      <c r="AC95" s="203">
        <f t="shared" ref="AC95:AE95" si="131">SUM(AC85:AC93)</f>
        <v>0</v>
      </c>
      <c r="AD95" s="176">
        <f t="shared" si="131"/>
        <v>0</v>
      </c>
      <c r="AE95" s="203">
        <f t="shared" si="131"/>
        <v>0</v>
      </c>
      <c r="AG95" s="203">
        <f t="shared" ref="AG95:AI95" si="132">SUM(AG85:AG93)</f>
        <v>0</v>
      </c>
      <c r="AH95" s="176">
        <f t="shared" si="132"/>
        <v>0</v>
      </c>
      <c r="AI95" s="203">
        <f t="shared" si="132"/>
        <v>0</v>
      </c>
      <c r="AK95" s="203">
        <f t="shared" ref="AK95:AM95" si="133">SUM(AK85:AK93)</f>
        <v>0</v>
      </c>
      <c r="AL95" s="176">
        <f t="shared" si="133"/>
        <v>0</v>
      </c>
      <c r="AM95" s="203">
        <f t="shared" si="133"/>
        <v>0</v>
      </c>
      <c r="AO95" s="203">
        <f t="shared" ref="AO95:AQ95" si="134">SUM(AO85:AO93)</f>
        <v>0</v>
      </c>
      <c r="AP95" s="176">
        <f t="shared" si="134"/>
        <v>0</v>
      </c>
      <c r="AQ95" s="203">
        <f t="shared" si="134"/>
        <v>0</v>
      </c>
      <c r="AS95" s="177">
        <f>SUM(AS85:AS93)</f>
        <v>0</v>
      </c>
      <c r="AT95" s="176">
        <f>SUM(AT85:AT93)</f>
        <v>0</v>
      </c>
      <c r="AU95" s="203">
        <f>SUM(AU85:AU93)</f>
        <v>0</v>
      </c>
    </row>
    <row r="96" spans="2:47" x14ac:dyDescent="0.25">
      <c r="B96" s="139"/>
      <c r="C96" s="193"/>
      <c r="D96" s="194"/>
      <c r="E96" s="204"/>
      <c r="F96" s="149"/>
      <c r="G96" s="204"/>
      <c r="I96" s="204"/>
      <c r="J96" s="149"/>
      <c r="K96" s="204"/>
      <c r="M96" s="204"/>
      <c r="N96" s="149"/>
      <c r="O96" s="204"/>
      <c r="Q96" s="204"/>
      <c r="R96" s="149"/>
      <c r="S96" s="204"/>
      <c r="U96" s="204"/>
      <c r="V96" s="149"/>
      <c r="W96" s="204"/>
      <c r="Y96" s="204"/>
      <c r="Z96" s="149"/>
      <c r="AA96" s="204"/>
      <c r="AC96" s="204"/>
      <c r="AD96" s="149"/>
      <c r="AE96" s="204"/>
      <c r="AG96" s="204"/>
      <c r="AH96" s="149"/>
      <c r="AI96" s="204"/>
      <c r="AK96" s="204"/>
      <c r="AL96" s="149"/>
      <c r="AM96" s="204"/>
      <c r="AO96" s="204"/>
      <c r="AP96" s="149"/>
      <c r="AQ96" s="204"/>
      <c r="AS96" s="152"/>
      <c r="AT96" s="149"/>
      <c r="AU96" s="204"/>
    </row>
    <row r="97" spans="2:47" x14ac:dyDescent="0.25">
      <c r="B97" s="139">
        <v>1000</v>
      </c>
      <c r="C97" s="193"/>
      <c r="D97" s="194" t="s">
        <v>42</v>
      </c>
      <c r="E97" s="204">
        <f>+E95+E82</f>
        <v>0</v>
      </c>
      <c r="F97" s="149">
        <f>+F95+F82</f>
        <v>0</v>
      </c>
      <c r="G97" s="204">
        <f>+G95+G82</f>
        <v>0</v>
      </c>
      <c r="I97" s="204">
        <f t="shared" ref="I97:K97" si="135">+I95+I82</f>
        <v>0</v>
      </c>
      <c r="J97" s="149">
        <f t="shared" si="135"/>
        <v>0</v>
      </c>
      <c r="K97" s="204">
        <f t="shared" si="135"/>
        <v>0</v>
      </c>
      <c r="M97" s="204">
        <f t="shared" ref="M97:O97" si="136">+M95+M82</f>
        <v>0</v>
      </c>
      <c r="N97" s="149">
        <f t="shared" si="136"/>
        <v>0</v>
      </c>
      <c r="O97" s="204">
        <f t="shared" si="136"/>
        <v>0</v>
      </c>
      <c r="Q97" s="204">
        <f t="shared" ref="Q97:S97" si="137">+Q95+Q82</f>
        <v>0</v>
      </c>
      <c r="R97" s="149">
        <f t="shared" si="137"/>
        <v>0</v>
      </c>
      <c r="S97" s="204">
        <f t="shared" si="137"/>
        <v>0</v>
      </c>
      <c r="U97" s="204">
        <f t="shared" ref="U97:W97" si="138">+U95+U82</f>
        <v>0</v>
      </c>
      <c r="V97" s="149">
        <f t="shared" si="138"/>
        <v>0</v>
      </c>
      <c r="W97" s="204">
        <f t="shared" si="138"/>
        <v>0</v>
      </c>
      <c r="Y97" s="204">
        <f t="shared" ref="Y97:AA97" si="139">+Y95+Y82</f>
        <v>0</v>
      </c>
      <c r="Z97" s="149">
        <f t="shared" si="139"/>
        <v>0</v>
      </c>
      <c r="AA97" s="204">
        <f t="shared" si="139"/>
        <v>0</v>
      </c>
      <c r="AC97" s="204">
        <f t="shared" ref="AC97:AE97" si="140">+AC95+AC82</f>
        <v>0</v>
      </c>
      <c r="AD97" s="149">
        <f t="shared" si="140"/>
        <v>0</v>
      </c>
      <c r="AE97" s="204">
        <f t="shared" si="140"/>
        <v>0</v>
      </c>
      <c r="AG97" s="204">
        <f t="shared" ref="AG97:AI97" si="141">+AG95+AG82</f>
        <v>0</v>
      </c>
      <c r="AH97" s="149">
        <f t="shared" si="141"/>
        <v>0</v>
      </c>
      <c r="AI97" s="204">
        <f t="shared" si="141"/>
        <v>0</v>
      </c>
      <c r="AK97" s="204">
        <f t="shared" ref="AK97:AM97" si="142">+AK95+AK82</f>
        <v>0</v>
      </c>
      <c r="AL97" s="149">
        <f t="shared" si="142"/>
        <v>0</v>
      </c>
      <c r="AM97" s="204">
        <f t="shared" si="142"/>
        <v>0</v>
      </c>
      <c r="AO97" s="204">
        <f t="shared" ref="AO97:AQ97" si="143">+AO95+AO82</f>
        <v>0</v>
      </c>
      <c r="AP97" s="149">
        <f t="shared" si="143"/>
        <v>0</v>
      </c>
      <c r="AQ97" s="204">
        <f t="shared" si="143"/>
        <v>0</v>
      </c>
      <c r="AS97" s="152">
        <f>+AS95+AS82</f>
        <v>0</v>
      </c>
      <c r="AT97" s="149">
        <f>+AT95+AT82</f>
        <v>0</v>
      </c>
      <c r="AU97" s="204">
        <f>+AU95+AU82</f>
        <v>0</v>
      </c>
    </row>
    <row r="98" spans="2:47" x14ac:dyDescent="0.25">
      <c r="B98" s="182"/>
      <c r="C98" s="205"/>
      <c r="D98" s="206"/>
      <c r="E98" s="209"/>
      <c r="F98" s="208"/>
      <c r="G98" s="209"/>
      <c r="I98" s="209"/>
      <c r="J98" s="208"/>
      <c r="K98" s="209"/>
      <c r="M98" s="209"/>
      <c r="N98" s="208"/>
      <c r="O98" s="209"/>
      <c r="Q98" s="209"/>
      <c r="R98" s="208"/>
      <c r="S98" s="209"/>
      <c r="U98" s="209"/>
      <c r="V98" s="208"/>
      <c r="W98" s="209"/>
      <c r="Y98" s="209"/>
      <c r="Z98" s="208"/>
      <c r="AA98" s="209"/>
      <c r="AC98" s="209"/>
      <c r="AD98" s="208"/>
      <c r="AE98" s="209"/>
      <c r="AG98" s="209"/>
      <c r="AH98" s="208"/>
      <c r="AI98" s="209"/>
      <c r="AK98" s="209"/>
      <c r="AL98" s="208"/>
      <c r="AM98" s="209"/>
      <c r="AO98" s="209"/>
      <c r="AP98" s="208"/>
      <c r="AQ98" s="209"/>
      <c r="AS98" s="207"/>
      <c r="AT98" s="208"/>
      <c r="AU98" s="209"/>
    </row>
    <row r="99" spans="2:47" x14ac:dyDescent="0.25">
      <c r="B99" s="133"/>
      <c r="C99" s="145" t="s">
        <v>2</v>
      </c>
      <c r="D99" s="198"/>
      <c r="E99" s="356"/>
      <c r="F99" s="191"/>
      <c r="G99" s="191"/>
      <c r="I99" s="356"/>
      <c r="J99" s="191"/>
      <c r="K99" s="191"/>
      <c r="M99" s="356"/>
      <c r="N99" s="191"/>
      <c r="O99" s="191"/>
      <c r="Q99" s="356"/>
      <c r="R99" s="191"/>
      <c r="S99" s="191"/>
      <c r="U99" s="356"/>
      <c r="V99" s="191"/>
      <c r="W99" s="191"/>
      <c r="Y99" s="356"/>
      <c r="Z99" s="191"/>
      <c r="AA99" s="191"/>
      <c r="AC99" s="356"/>
      <c r="AD99" s="191"/>
      <c r="AE99" s="191"/>
      <c r="AG99" s="356"/>
      <c r="AH99" s="191"/>
      <c r="AI99" s="191"/>
      <c r="AK99" s="356"/>
      <c r="AL99" s="191"/>
      <c r="AM99" s="191"/>
      <c r="AO99" s="356"/>
      <c r="AP99" s="191"/>
      <c r="AQ99" s="191"/>
      <c r="AS99" s="190"/>
      <c r="AT99" s="191"/>
      <c r="AU99" s="191"/>
    </row>
    <row r="100" spans="2:47" x14ac:dyDescent="0.25">
      <c r="B100" s="139"/>
      <c r="C100" s="193"/>
      <c r="D100" s="194"/>
      <c r="E100" s="367"/>
      <c r="F100" s="211"/>
      <c r="G100" s="211"/>
      <c r="I100" s="367"/>
      <c r="J100" s="211"/>
      <c r="K100" s="211"/>
      <c r="M100" s="367"/>
      <c r="N100" s="211"/>
      <c r="O100" s="211"/>
      <c r="Q100" s="367"/>
      <c r="R100" s="211"/>
      <c r="S100" s="211"/>
      <c r="U100" s="367"/>
      <c r="V100" s="211"/>
      <c r="W100" s="211"/>
      <c r="Y100" s="367"/>
      <c r="Z100" s="211"/>
      <c r="AA100" s="211"/>
      <c r="AC100" s="367"/>
      <c r="AD100" s="211"/>
      <c r="AE100" s="211"/>
      <c r="AG100" s="367"/>
      <c r="AH100" s="211"/>
      <c r="AI100" s="211"/>
      <c r="AK100" s="367"/>
      <c r="AL100" s="211"/>
      <c r="AM100" s="211"/>
      <c r="AO100" s="367"/>
      <c r="AP100" s="211"/>
      <c r="AQ100" s="211"/>
      <c r="AS100" s="210"/>
      <c r="AT100" s="211"/>
      <c r="AU100" s="211"/>
    </row>
    <row r="101" spans="2:47" x14ac:dyDescent="0.25">
      <c r="B101" s="139"/>
      <c r="C101" s="145" t="s">
        <v>4</v>
      </c>
      <c r="D101" s="198"/>
      <c r="E101" s="204"/>
      <c r="F101" s="149"/>
      <c r="G101" s="149"/>
      <c r="I101" s="204"/>
      <c r="J101" s="149"/>
      <c r="K101" s="149"/>
      <c r="M101" s="204"/>
      <c r="N101" s="149"/>
      <c r="O101" s="149"/>
      <c r="Q101" s="204"/>
      <c r="R101" s="149"/>
      <c r="S101" s="149"/>
      <c r="U101" s="204"/>
      <c r="V101" s="149"/>
      <c r="W101" s="149"/>
      <c r="Y101" s="204"/>
      <c r="Z101" s="149"/>
      <c r="AA101" s="149"/>
      <c r="AC101" s="204"/>
      <c r="AD101" s="149"/>
      <c r="AE101" s="149"/>
      <c r="AG101" s="204"/>
      <c r="AH101" s="149"/>
      <c r="AI101" s="149"/>
      <c r="AK101" s="204"/>
      <c r="AL101" s="149"/>
      <c r="AM101" s="149"/>
      <c r="AO101" s="204"/>
      <c r="AP101" s="149"/>
      <c r="AQ101" s="149"/>
      <c r="AS101" s="152"/>
      <c r="AT101" s="149"/>
      <c r="AU101" s="149"/>
    </row>
    <row r="102" spans="2:47" x14ac:dyDescent="0.25">
      <c r="B102" s="139">
        <v>2110</v>
      </c>
      <c r="C102" s="193"/>
      <c r="D102" s="199" t="s">
        <v>6</v>
      </c>
      <c r="E102" s="200">
        <f t="shared" ref="E102:G109" si="144">+I102+M102+Q102+U102+Y102+AC102+AG102+AK102+AO102+AS102</f>
        <v>0</v>
      </c>
      <c r="F102" s="158">
        <f t="shared" si="144"/>
        <v>0</v>
      </c>
      <c r="G102" s="158">
        <f t="shared" si="144"/>
        <v>0</v>
      </c>
      <c r="I102" s="200">
        <v>0</v>
      </c>
      <c r="J102" s="158">
        <v>0</v>
      </c>
      <c r="K102" s="158">
        <v>0</v>
      </c>
      <c r="M102" s="200">
        <v>0</v>
      </c>
      <c r="N102" s="158">
        <v>0</v>
      </c>
      <c r="O102" s="158">
        <v>0</v>
      </c>
      <c r="Q102" s="200">
        <v>0</v>
      </c>
      <c r="R102" s="158">
        <v>0</v>
      </c>
      <c r="S102" s="158">
        <v>0</v>
      </c>
      <c r="U102" s="200">
        <v>0</v>
      </c>
      <c r="V102" s="158">
        <v>0</v>
      </c>
      <c r="W102" s="158">
        <v>0</v>
      </c>
      <c r="Y102" s="200">
        <v>0</v>
      </c>
      <c r="Z102" s="158">
        <v>0</v>
      </c>
      <c r="AA102" s="158">
        <v>0</v>
      </c>
      <c r="AC102" s="200">
        <v>0</v>
      </c>
      <c r="AD102" s="158">
        <v>0</v>
      </c>
      <c r="AE102" s="158">
        <v>0</v>
      </c>
      <c r="AG102" s="200">
        <v>0</v>
      </c>
      <c r="AH102" s="158">
        <v>0</v>
      </c>
      <c r="AI102" s="158">
        <v>0</v>
      </c>
      <c r="AK102" s="200">
        <v>0</v>
      </c>
      <c r="AL102" s="158">
        <v>0</v>
      </c>
      <c r="AM102" s="158">
        <v>0</v>
      </c>
      <c r="AO102" s="200">
        <v>0</v>
      </c>
      <c r="AP102" s="158">
        <v>0</v>
      </c>
      <c r="AQ102" s="158">
        <v>0</v>
      </c>
      <c r="AS102" s="160">
        <v>0</v>
      </c>
      <c r="AT102" s="158">
        <v>0</v>
      </c>
      <c r="AU102" s="158">
        <v>0</v>
      </c>
    </row>
    <row r="103" spans="2:47" x14ac:dyDescent="0.25">
      <c r="B103" s="139">
        <v>2120</v>
      </c>
      <c r="C103" s="193"/>
      <c r="D103" s="199" t="s">
        <v>8</v>
      </c>
      <c r="E103" s="200">
        <f t="shared" si="144"/>
        <v>0</v>
      </c>
      <c r="F103" s="158">
        <f t="shared" si="144"/>
        <v>0</v>
      </c>
      <c r="G103" s="158">
        <f t="shared" si="144"/>
        <v>0</v>
      </c>
      <c r="I103" s="200">
        <v>0</v>
      </c>
      <c r="J103" s="158">
        <v>0</v>
      </c>
      <c r="K103" s="158">
        <v>0</v>
      </c>
      <c r="M103" s="200">
        <v>0</v>
      </c>
      <c r="N103" s="158">
        <v>0</v>
      </c>
      <c r="O103" s="158">
        <v>0</v>
      </c>
      <c r="Q103" s="200">
        <v>0</v>
      </c>
      <c r="R103" s="158">
        <v>0</v>
      </c>
      <c r="S103" s="158">
        <v>0</v>
      </c>
      <c r="U103" s="200">
        <v>0</v>
      </c>
      <c r="V103" s="158">
        <v>0</v>
      </c>
      <c r="W103" s="158">
        <v>0</v>
      </c>
      <c r="Y103" s="200">
        <v>0</v>
      </c>
      <c r="Z103" s="158">
        <v>0</v>
      </c>
      <c r="AA103" s="158">
        <v>0</v>
      </c>
      <c r="AC103" s="200">
        <v>0</v>
      </c>
      <c r="AD103" s="158">
        <v>0</v>
      </c>
      <c r="AE103" s="158">
        <v>0</v>
      </c>
      <c r="AG103" s="200">
        <v>0</v>
      </c>
      <c r="AH103" s="158">
        <v>0</v>
      </c>
      <c r="AI103" s="158">
        <v>0</v>
      </c>
      <c r="AK103" s="200">
        <v>0</v>
      </c>
      <c r="AL103" s="158">
        <v>0</v>
      </c>
      <c r="AM103" s="158">
        <v>0</v>
      </c>
      <c r="AO103" s="200">
        <v>0</v>
      </c>
      <c r="AP103" s="158">
        <v>0</v>
      </c>
      <c r="AQ103" s="158">
        <v>0</v>
      </c>
      <c r="AS103" s="160">
        <v>0</v>
      </c>
      <c r="AT103" s="158">
        <v>0</v>
      </c>
      <c r="AU103" s="158">
        <v>0</v>
      </c>
    </row>
    <row r="104" spans="2:47" x14ac:dyDescent="0.25">
      <c r="B104" s="139">
        <v>2130</v>
      </c>
      <c r="C104" s="193"/>
      <c r="D104" s="199" t="s">
        <v>10</v>
      </c>
      <c r="E104" s="200">
        <f t="shared" si="144"/>
        <v>0</v>
      </c>
      <c r="F104" s="158">
        <f t="shared" si="144"/>
        <v>0</v>
      </c>
      <c r="G104" s="158">
        <f t="shared" si="144"/>
        <v>0</v>
      </c>
      <c r="I104" s="200">
        <v>0</v>
      </c>
      <c r="J104" s="158">
        <v>0</v>
      </c>
      <c r="K104" s="158">
        <v>0</v>
      </c>
      <c r="M104" s="200">
        <v>0</v>
      </c>
      <c r="N104" s="158">
        <v>0</v>
      </c>
      <c r="O104" s="158">
        <v>0</v>
      </c>
      <c r="Q104" s="200">
        <v>0</v>
      </c>
      <c r="R104" s="158">
        <v>0</v>
      </c>
      <c r="S104" s="158">
        <v>0</v>
      </c>
      <c r="U104" s="200">
        <v>0</v>
      </c>
      <c r="V104" s="158">
        <v>0</v>
      </c>
      <c r="W104" s="158">
        <v>0</v>
      </c>
      <c r="Y104" s="200">
        <v>0</v>
      </c>
      <c r="Z104" s="158">
        <v>0</v>
      </c>
      <c r="AA104" s="158">
        <v>0</v>
      </c>
      <c r="AC104" s="200">
        <v>0</v>
      </c>
      <c r="AD104" s="158">
        <v>0</v>
      </c>
      <c r="AE104" s="158">
        <v>0</v>
      </c>
      <c r="AG104" s="200">
        <v>0</v>
      </c>
      <c r="AH104" s="158">
        <v>0</v>
      </c>
      <c r="AI104" s="158">
        <v>0</v>
      </c>
      <c r="AK104" s="200">
        <v>0</v>
      </c>
      <c r="AL104" s="158">
        <v>0</v>
      </c>
      <c r="AM104" s="158">
        <v>0</v>
      </c>
      <c r="AO104" s="200">
        <v>0</v>
      </c>
      <c r="AP104" s="158">
        <v>0</v>
      </c>
      <c r="AQ104" s="158">
        <v>0</v>
      </c>
      <c r="AS104" s="160">
        <v>0</v>
      </c>
      <c r="AT104" s="158">
        <v>0</v>
      </c>
      <c r="AU104" s="158">
        <v>0</v>
      </c>
    </row>
    <row r="105" spans="2:47" x14ac:dyDescent="0.25">
      <c r="B105" s="139">
        <v>2140</v>
      </c>
      <c r="C105" s="193"/>
      <c r="D105" s="199" t="s">
        <v>12</v>
      </c>
      <c r="E105" s="200">
        <f t="shared" si="144"/>
        <v>0</v>
      </c>
      <c r="F105" s="158">
        <f t="shared" si="144"/>
        <v>0</v>
      </c>
      <c r="G105" s="158">
        <f t="shared" si="144"/>
        <v>0</v>
      </c>
      <c r="I105" s="200">
        <v>0</v>
      </c>
      <c r="J105" s="158">
        <v>0</v>
      </c>
      <c r="K105" s="158">
        <v>0</v>
      </c>
      <c r="M105" s="200">
        <v>0</v>
      </c>
      <c r="N105" s="158">
        <v>0</v>
      </c>
      <c r="O105" s="158">
        <v>0</v>
      </c>
      <c r="Q105" s="200">
        <v>0</v>
      </c>
      <c r="R105" s="158">
        <v>0</v>
      </c>
      <c r="S105" s="158">
        <v>0</v>
      </c>
      <c r="U105" s="200">
        <v>0</v>
      </c>
      <c r="V105" s="158">
        <v>0</v>
      </c>
      <c r="W105" s="158">
        <v>0</v>
      </c>
      <c r="Y105" s="200">
        <v>0</v>
      </c>
      <c r="Z105" s="158">
        <v>0</v>
      </c>
      <c r="AA105" s="158">
        <v>0</v>
      </c>
      <c r="AC105" s="200">
        <v>0</v>
      </c>
      <c r="AD105" s="158">
        <v>0</v>
      </c>
      <c r="AE105" s="158">
        <v>0</v>
      </c>
      <c r="AG105" s="200">
        <v>0</v>
      </c>
      <c r="AH105" s="158">
        <v>0</v>
      </c>
      <c r="AI105" s="158">
        <v>0</v>
      </c>
      <c r="AK105" s="200">
        <v>0</v>
      </c>
      <c r="AL105" s="158">
        <v>0</v>
      </c>
      <c r="AM105" s="158">
        <v>0</v>
      </c>
      <c r="AO105" s="200">
        <v>0</v>
      </c>
      <c r="AP105" s="158">
        <v>0</v>
      </c>
      <c r="AQ105" s="158">
        <v>0</v>
      </c>
      <c r="AS105" s="160">
        <v>0</v>
      </c>
      <c r="AT105" s="158">
        <v>0</v>
      </c>
      <c r="AU105" s="158">
        <v>0</v>
      </c>
    </row>
    <row r="106" spans="2:47" x14ac:dyDescent="0.25">
      <c r="B106" s="139">
        <v>2150</v>
      </c>
      <c r="C106" s="193"/>
      <c r="D106" s="199" t="s">
        <v>14</v>
      </c>
      <c r="E106" s="200">
        <f t="shared" si="144"/>
        <v>0</v>
      </c>
      <c r="F106" s="158">
        <f t="shared" si="144"/>
        <v>0</v>
      </c>
      <c r="G106" s="158">
        <f t="shared" si="144"/>
        <v>0</v>
      </c>
      <c r="I106" s="200">
        <v>0</v>
      </c>
      <c r="J106" s="158">
        <v>0</v>
      </c>
      <c r="K106" s="158">
        <v>0</v>
      </c>
      <c r="M106" s="200">
        <v>0</v>
      </c>
      <c r="N106" s="158">
        <v>0</v>
      </c>
      <c r="O106" s="158">
        <v>0</v>
      </c>
      <c r="Q106" s="200">
        <v>0</v>
      </c>
      <c r="R106" s="158">
        <v>0</v>
      </c>
      <c r="S106" s="158">
        <v>0</v>
      </c>
      <c r="U106" s="200">
        <v>0</v>
      </c>
      <c r="V106" s="158">
        <v>0</v>
      </c>
      <c r="W106" s="158">
        <v>0</v>
      </c>
      <c r="Y106" s="200">
        <v>0</v>
      </c>
      <c r="Z106" s="158">
        <v>0</v>
      </c>
      <c r="AA106" s="158">
        <v>0</v>
      </c>
      <c r="AC106" s="200">
        <v>0</v>
      </c>
      <c r="AD106" s="158">
        <v>0</v>
      </c>
      <c r="AE106" s="158">
        <v>0</v>
      </c>
      <c r="AG106" s="200">
        <v>0</v>
      </c>
      <c r="AH106" s="158">
        <v>0</v>
      </c>
      <c r="AI106" s="158">
        <v>0</v>
      </c>
      <c r="AK106" s="200">
        <v>0</v>
      </c>
      <c r="AL106" s="158">
        <v>0</v>
      </c>
      <c r="AM106" s="158">
        <v>0</v>
      </c>
      <c r="AO106" s="200">
        <v>0</v>
      </c>
      <c r="AP106" s="158">
        <v>0</v>
      </c>
      <c r="AQ106" s="158">
        <v>0</v>
      </c>
      <c r="AS106" s="160">
        <v>0</v>
      </c>
      <c r="AT106" s="158">
        <v>0</v>
      </c>
      <c r="AU106" s="158">
        <v>0</v>
      </c>
    </row>
    <row r="107" spans="2:47" x14ac:dyDescent="0.25">
      <c r="B107" s="139">
        <v>2160</v>
      </c>
      <c r="C107" s="193"/>
      <c r="D107" s="199" t="s">
        <v>16</v>
      </c>
      <c r="E107" s="200">
        <f t="shared" si="144"/>
        <v>0</v>
      </c>
      <c r="F107" s="158">
        <f t="shared" si="144"/>
        <v>0</v>
      </c>
      <c r="G107" s="158">
        <f t="shared" si="144"/>
        <v>0</v>
      </c>
      <c r="I107" s="200">
        <v>0</v>
      </c>
      <c r="J107" s="158">
        <v>0</v>
      </c>
      <c r="K107" s="158">
        <v>0</v>
      </c>
      <c r="M107" s="200">
        <v>0</v>
      </c>
      <c r="N107" s="158">
        <v>0</v>
      </c>
      <c r="O107" s="158">
        <v>0</v>
      </c>
      <c r="Q107" s="200">
        <v>0</v>
      </c>
      <c r="R107" s="158">
        <v>0</v>
      </c>
      <c r="S107" s="158">
        <v>0</v>
      </c>
      <c r="U107" s="200">
        <v>0</v>
      </c>
      <c r="V107" s="158">
        <v>0</v>
      </c>
      <c r="W107" s="158">
        <v>0</v>
      </c>
      <c r="Y107" s="200">
        <v>0</v>
      </c>
      <c r="Z107" s="158">
        <v>0</v>
      </c>
      <c r="AA107" s="158">
        <v>0</v>
      </c>
      <c r="AC107" s="200">
        <v>0</v>
      </c>
      <c r="AD107" s="158">
        <v>0</v>
      </c>
      <c r="AE107" s="158">
        <v>0</v>
      </c>
      <c r="AG107" s="200">
        <v>0</v>
      </c>
      <c r="AH107" s="158">
        <v>0</v>
      </c>
      <c r="AI107" s="158">
        <v>0</v>
      </c>
      <c r="AK107" s="200">
        <v>0</v>
      </c>
      <c r="AL107" s="158">
        <v>0</v>
      </c>
      <c r="AM107" s="158">
        <v>0</v>
      </c>
      <c r="AO107" s="200">
        <v>0</v>
      </c>
      <c r="AP107" s="158">
        <v>0</v>
      </c>
      <c r="AQ107" s="158">
        <v>0</v>
      </c>
      <c r="AS107" s="160">
        <v>0</v>
      </c>
      <c r="AT107" s="158">
        <v>0</v>
      </c>
      <c r="AU107" s="158">
        <v>0</v>
      </c>
    </row>
    <row r="108" spans="2:47" x14ac:dyDescent="0.25">
      <c r="B108" s="139">
        <v>2170</v>
      </c>
      <c r="C108" s="193"/>
      <c r="D108" s="199" t="s">
        <v>18</v>
      </c>
      <c r="E108" s="200">
        <f t="shared" si="144"/>
        <v>0</v>
      </c>
      <c r="F108" s="158">
        <f t="shared" si="144"/>
        <v>0</v>
      </c>
      <c r="G108" s="158">
        <f t="shared" si="144"/>
        <v>0</v>
      </c>
      <c r="I108" s="200">
        <v>0</v>
      </c>
      <c r="J108" s="158">
        <v>0</v>
      </c>
      <c r="K108" s="158">
        <v>0</v>
      </c>
      <c r="M108" s="200">
        <v>0</v>
      </c>
      <c r="N108" s="158">
        <v>0</v>
      </c>
      <c r="O108" s="158">
        <v>0</v>
      </c>
      <c r="Q108" s="200">
        <v>0</v>
      </c>
      <c r="R108" s="158">
        <v>0</v>
      </c>
      <c r="S108" s="158">
        <v>0</v>
      </c>
      <c r="U108" s="200">
        <v>0</v>
      </c>
      <c r="V108" s="158">
        <v>0</v>
      </c>
      <c r="W108" s="158">
        <v>0</v>
      </c>
      <c r="Y108" s="200">
        <v>0</v>
      </c>
      <c r="Z108" s="158">
        <v>0</v>
      </c>
      <c r="AA108" s="158">
        <v>0</v>
      </c>
      <c r="AC108" s="200">
        <v>0</v>
      </c>
      <c r="AD108" s="158">
        <v>0</v>
      </c>
      <c r="AE108" s="158">
        <v>0</v>
      </c>
      <c r="AG108" s="200">
        <v>0</v>
      </c>
      <c r="AH108" s="158">
        <v>0</v>
      </c>
      <c r="AI108" s="158">
        <v>0</v>
      </c>
      <c r="AK108" s="200">
        <v>0</v>
      </c>
      <c r="AL108" s="158">
        <v>0</v>
      </c>
      <c r="AM108" s="158">
        <v>0</v>
      </c>
      <c r="AO108" s="200">
        <v>0</v>
      </c>
      <c r="AP108" s="158">
        <v>0</v>
      </c>
      <c r="AQ108" s="158">
        <v>0</v>
      </c>
      <c r="AS108" s="160">
        <v>0</v>
      </c>
      <c r="AT108" s="158">
        <v>0</v>
      </c>
      <c r="AU108" s="158">
        <v>0</v>
      </c>
    </row>
    <row r="109" spans="2:47" x14ac:dyDescent="0.25">
      <c r="B109" s="139">
        <v>2190</v>
      </c>
      <c r="C109" s="193"/>
      <c r="D109" s="199" t="s">
        <v>19</v>
      </c>
      <c r="E109" s="200">
        <f t="shared" si="144"/>
        <v>0</v>
      </c>
      <c r="F109" s="158">
        <f t="shared" si="144"/>
        <v>0</v>
      </c>
      <c r="G109" s="158">
        <f t="shared" si="144"/>
        <v>0</v>
      </c>
      <c r="I109" s="200">
        <v>0</v>
      </c>
      <c r="J109" s="158">
        <v>0</v>
      </c>
      <c r="K109" s="158">
        <v>0</v>
      </c>
      <c r="M109" s="200">
        <v>0</v>
      </c>
      <c r="N109" s="158">
        <v>0</v>
      </c>
      <c r="O109" s="158">
        <v>0</v>
      </c>
      <c r="Q109" s="200">
        <v>0</v>
      </c>
      <c r="R109" s="158">
        <v>0</v>
      </c>
      <c r="S109" s="158">
        <v>0</v>
      </c>
      <c r="U109" s="200">
        <v>0</v>
      </c>
      <c r="V109" s="158">
        <v>0</v>
      </c>
      <c r="W109" s="158">
        <v>0</v>
      </c>
      <c r="Y109" s="200">
        <v>0</v>
      </c>
      <c r="Z109" s="158">
        <v>0</v>
      </c>
      <c r="AA109" s="158">
        <v>0</v>
      </c>
      <c r="AC109" s="200">
        <v>0</v>
      </c>
      <c r="AD109" s="158">
        <v>0</v>
      </c>
      <c r="AE109" s="158">
        <v>0</v>
      </c>
      <c r="AG109" s="200">
        <v>0</v>
      </c>
      <c r="AH109" s="158">
        <v>0</v>
      </c>
      <c r="AI109" s="158">
        <v>0</v>
      </c>
      <c r="AK109" s="200">
        <v>0</v>
      </c>
      <c r="AL109" s="158">
        <v>0</v>
      </c>
      <c r="AM109" s="158">
        <v>0</v>
      </c>
      <c r="AO109" s="200">
        <v>0</v>
      </c>
      <c r="AP109" s="158">
        <v>0</v>
      </c>
      <c r="AQ109" s="158">
        <v>0</v>
      </c>
      <c r="AS109" s="160">
        <v>0</v>
      </c>
      <c r="AT109" s="158">
        <v>0</v>
      </c>
      <c r="AU109" s="158">
        <v>0</v>
      </c>
    </row>
    <row r="110" spans="2:47" x14ac:dyDescent="0.25">
      <c r="B110" s="139"/>
      <c r="C110" s="193"/>
      <c r="D110" s="199"/>
      <c r="E110" s="204"/>
      <c r="F110" s="149"/>
      <c r="G110" s="149"/>
      <c r="I110" s="204"/>
      <c r="J110" s="149"/>
      <c r="K110" s="149"/>
      <c r="M110" s="204"/>
      <c r="N110" s="149"/>
      <c r="O110" s="149"/>
      <c r="Q110" s="204"/>
      <c r="R110" s="149"/>
      <c r="S110" s="149"/>
      <c r="U110" s="204"/>
      <c r="V110" s="149"/>
      <c r="W110" s="149"/>
      <c r="Y110" s="204"/>
      <c r="Z110" s="149"/>
      <c r="AA110" s="149"/>
      <c r="AC110" s="204"/>
      <c r="AD110" s="149"/>
      <c r="AE110" s="149"/>
      <c r="AG110" s="204"/>
      <c r="AH110" s="149"/>
      <c r="AI110" s="149"/>
      <c r="AK110" s="204"/>
      <c r="AL110" s="149"/>
      <c r="AM110" s="149"/>
      <c r="AO110" s="204"/>
      <c r="AP110" s="149"/>
      <c r="AQ110" s="149"/>
      <c r="AS110" s="152"/>
      <c r="AT110" s="149"/>
      <c r="AU110" s="149"/>
    </row>
    <row r="111" spans="2:47" x14ac:dyDescent="0.25">
      <c r="B111" s="139">
        <v>2100</v>
      </c>
      <c r="C111" s="193"/>
      <c r="D111" s="201" t="s">
        <v>21</v>
      </c>
      <c r="E111" s="203">
        <f>SUM(E102:E109)</f>
        <v>0</v>
      </c>
      <c r="F111" s="176">
        <f>SUM(F102:F109)</f>
        <v>0</v>
      </c>
      <c r="G111" s="176">
        <f>SUM(G102:G109)</f>
        <v>0</v>
      </c>
      <c r="I111" s="203">
        <f t="shared" ref="I111:K111" si="145">SUM(I102:I109)</f>
        <v>0</v>
      </c>
      <c r="J111" s="176">
        <f t="shared" si="145"/>
        <v>0</v>
      </c>
      <c r="K111" s="176">
        <f t="shared" si="145"/>
        <v>0</v>
      </c>
      <c r="M111" s="203">
        <f t="shared" ref="M111:O111" si="146">SUM(M102:M109)</f>
        <v>0</v>
      </c>
      <c r="N111" s="176">
        <f t="shared" si="146"/>
        <v>0</v>
      </c>
      <c r="O111" s="176">
        <f t="shared" si="146"/>
        <v>0</v>
      </c>
      <c r="Q111" s="203">
        <f t="shared" ref="Q111:S111" si="147">SUM(Q102:Q109)</f>
        <v>0</v>
      </c>
      <c r="R111" s="176">
        <f t="shared" si="147"/>
        <v>0</v>
      </c>
      <c r="S111" s="176">
        <f t="shared" si="147"/>
        <v>0</v>
      </c>
      <c r="U111" s="203">
        <f t="shared" ref="U111:W111" si="148">SUM(U102:U109)</f>
        <v>0</v>
      </c>
      <c r="V111" s="176">
        <f t="shared" si="148"/>
        <v>0</v>
      </c>
      <c r="W111" s="176">
        <f t="shared" si="148"/>
        <v>0</v>
      </c>
      <c r="Y111" s="203">
        <f t="shared" ref="Y111:AA111" si="149">SUM(Y102:Y109)</f>
        <v>0</v>
      </c>
      <c r="Z111" s="176">
        <f t="shared" si="149"/>
        <v>0</v>
      </c>
      <c r="AA111" s="176">
        <f t="shared" si="149"/>
        <v>0</v>
      </c>
      <c r="AC111" s="203">
        <f t="shared" ref="AC111:AE111" si="150">SUM(AC102:AC109)</f>
        <v>0</v>
      </c>
      <c r="AD111" s="176">
        <f t="shared" si="150"/>
        <v>0</v>
      </c>
      <c r="AE111" s="176">
        <f t="shared" si="150"/>
        <v>0</v>
      </c>
      <c r="AG111" s="203">
        <f t="shared" ref="AG111:AI111" si="151">SUM(AG102:AG109)</f>
        <v>0</v>
      </c>
      <c r="AH111" s="176">
        <f t="shared" si="151"/>
        <v>0</v>
      </c>
      <c r="AI111" s="176">
        <f t="shared" si="151"/>
        <v>0</v>
      </c>
      <c r="AK111" s="203">
        <f t="shared" ref="AK111:AM111" si="152">SUM(AK102:AK109)</f>
        <v>0</v>
      </c>
      <c r="AL111" s="176">
        <f t="shared" si="152"/>
        <v>0</v>
      </c>
      <c r="AM111" s="176">
        <f t="shared" si="152"/>
        <v>0</v>
      </c>
      <c r="AO111" s="203">
        <f t="shared" ref="AO111:AQ111" si="153">SUM(AO102:AO109)</f>
        <v>0</v>
      </c>
      <c r="AP111" s="176">
        <f t="shared" si="153"/>
        <v>0</v>
      </c>
      <c r="AQ111" s="176">
        <f t="shared" si="153"/>
        <v>0</v>
      </c>
      <c r="AS111" s="177">
        <f>SUM(AS102:AS109)</f>
        <v>0</v>
      </c>
      <c r="AT111" s="176">
        <f>SUM(AT102:AT109)</f>
        <v>0</v>
      </c>
      <c r="AU111" s="176">
        <f>SUM(AU102:AU109)</f>
        <v>0</v>
      </c>
    </row>
    <row r="112" spans="2:47" x14ac:dyDescent="0.25">
      <c r="B112" s="139"/>
      <c r="C112" s="193"/>
      <c r="D112" s="194"/>
      <c r="E112" s="204"/>
      <c r="F112" s="149"/>
      <c r="G112" s="149"/>
      <c r="I112" s="204"/>
      <c r="J112" s="149"/>
      <c r="K112" s="149"/>
      <c r="M112" s="204"/>
      <c r="N112" s="149"/>
      <c r="O112" s="149"/>
      <c r="Q112" s="204"/>
      <c r="R112" s="149"/>
      <c r="S112" s="149"/>
      <c r="U112" s="204"/>
      <c r="V112" s="149"/>
      <c r="W112" s="149"/>
      <c r="Y112" s="204"/>
      <c r="Z112" s="149"/>
      <c r="AA112" s="149"/>
      <c r="AC112" s="204"/>
      <c r="AD112" s="149"/>
      <c r="AE112" s="149"/>
      <c r="AG112" s="204"/>
      <c r="AH112" s="149"/>
      <c r="AI112" s="149"/>
      <c r="AK112" s="204"/>
      <c r="AL112" s="149"/>
      <c r="AM112" s="149"/>
      <c r="AO112" s="204"/>
      <c r="AP112" s="149"/>
      <c r="AQ112" s="149"/>
      <c r="AS112" s="152"/>
      <c r="AT112" s="149"/>
      <c r="AU112" s="149"/>
    </row>
    <row r="113" spans="2:47" x14ac:dyDescent="0.25">
      <c r="B113" s="139"/>
      <c r="C113" s="145" t="s">
        <v>24</v>
      </c>
      <c r="D113" s="198"/>
      <c r="E113" s="200"/>
      <c r="F113" s="158"/>
      <c r="G113" s="158"/>
      <c r="I113" s="200"/>
      <c r="J113" s="158"/>
      <c r="K113" s="158"/>
      <c r="M113" s="200"/>
      <c r="N113" s="158"/>
      <c r="O113" s="158"/>
      <c r="Q113" s="200"/>
      <c r="R113" s="158"/>
      <c r="S113" s="158"/>
      <c r="U113" s="200"/>
      <c r="V113" s="158"/>
      <c r="W113" s="158"/>
      <c r="Y113" s="200"/>
      <c r="Z113" s="158"/>
      <c r="AA113" s="158"/>
      <c r="AC113" s="200"/>
      <c r="AD113" s="158"/>
      <c r="AE113" s="158"/>
      <c r="AG113" s="200"/>
      <c r="AH113" s="158"/>
      <c r="AI113" s="158"/>
      <c r="AK113" s="200"/>
      <c r="AL113" s="158"/>
      <c r="AM113" s="158"/>
      <c r="AO113" s="200"/>
      <c r="AP113" s="158"/>
      <c r="AQ113" s="158"/>
      <c r="AS113" s="160"/>
      <c r="AT113" s="158"/>
      <c r="AU113" s="158"/>
    </row>
    <row r="114" spans="2:47" x14ac:dyDescent="0.25">
      <c r="B114" s="139">
        <v>2210</v>
      </c>
      <c r="C114" s="193"/>
      <c r="D114" s="199" t="s">
        <v>26</v>
      </c>
      <c r="E114" s="200">
        <f t="shared" ref="E114:G119" si="154">+I114+M114+Q114+U114+Y114+AC114+AG114+AK114+AO114+AS114</f>
        <v>0</v>
      </c>
      <c r="F114" s="158">
        <f t="shared" si="154"/>
        <v>0</v>
      </c>
      <c r="G114" s="158">
        <f t="shared" si="154"/>
        <v>0</v>
      </c>
      <c r="I114" s="200">
        <v>0</v>
      </c>
      <c r="J114" s="158">
        <v>0</v>
      </c>
      <c r="K114" s="158">
        <v>0</v>
      </c>
      <c r="M114" s="200">
        <v>0</v>
      </c>
      <c r="N114" s="158">
        <v>0</v>
      </c>
      <c r="O114" s="158">
        <v>0</v>
      </c>
      <c r="Q114" s="200">
        <v>0</v>
      </c>
      <c r="R114" s="158">
        <v>0</v>
      </c>
      <c r="S114" s="158">
        <v>0</v>
      </c>
      <c r="U114" s="200">
        <v>0</v>
      </c>
      <c r="V114" s="158">
        <v>0</v>
      </c>
      <c r="W114" s="158">
        <v>0</v>
      </c>
      <c r="Y114" s="200">
        <v>0</v>
      </c>
      <c r="Z114" s="158">
        <v>0</v>
      </c>
      <c r="AA114" s="158">
        <v>0</v>
      </c>
      <c r="AC114" s="200">
        <v>0</v>
      </c>
      <c r="AD114" s="158">
        <v>0</v>
      </c>
      <c r="AE114" s="158">
        <v>0</v>
      </c>
      <c r="AG114" s="200">
        <v>0</v>
      </c>
      <c r="AH114" s="158">
        <v>0</v>
      </c>
      <c r="AI114" s="158">
        <v>0</v>
      </c>
      <c r="AK114" s="200">
        <v>0</v>
      </c>
      <c r="AL114" s="158">
        <v>0</v>
      </c>
      <c r="AM114" s="158">
        <v>0</v>
      </c>
      <c r="AO114" s="200">
        <v>0</v>
      </c>
      <c r="AP114" s="158">
        <v>0</v>
      </c>
      <c r="AQ114" s="158">
        <v>0</v>
      </c>
      <c r="AS114" s="160">
        <v>0</v>
      </c>
      <c r="AT114" s="158">
        <v>0</v>
      </c>
      <c r="AU114" s="158">
        <v>0</v>
      </c>
    </row>
    <row r="115" spans="2:47" x14ac:dyDescent="0.25">
      <c r="B115" s="139">
        <v>2220</v>
      </c>
      <c r="C115" s="193"/>
      <c r="D115" s="199" t="s">
        <v>28</v>
      </c>
      <c r="E115" s="200">
        <f t="shared" si="154"/>
        <v>0</v>
      </c>
      <c r="F115" s="158">
        <f t="shared" si="154"/>
        <v>0</v>
      </c>
      <c r="G115" s="158">
        <f t="shared" si="154"/>
        <v>0</v>
      </c>
      <c r="I115" s="200">
        <v>0</v>
      </c>
      <c r="J115" s="158">
        <v>0</v>
      </c>
      <c r="K115" s="158">
        <v>0</v>
      </c>
      <c r="M115" s="200">
        <v>0</v>
      </c>
      <c r="N115" s="158">
        <v>0</v>
      </c>
      <c r="O115" s="158">
        <v>0</v>
      </c>
      <c r="Q115" s="200">
        <v>0</v>
      </c>
      <c r="R115" s="158">
        <v>0</v>
      </c>
      <c r="S115" s="158">
        <v>0</v>
      </c>
      <c r="U115" s="200">
        <v>0</v>
      </c>
      <c r="V115" s="158">
        <v>0</v>
      </c>
      <c r="W115" s="158">
        <v>0</v>
      </c>
      <c r="Y115" s="200">
        <v>0</v>
      </c>
      <c r="Z115" s="158">
        <v>0</v>
      </c>
      <c r="AA115" s="158">
        <v>0</v>
      </c>
      <c r="AC115" s="200">
        <v>0</v>
      </c>
      <c r="AD115" s="158">
        <v>0</v>
      </c>
      <c r="AE115" s="158">
        <v>0</v>
      </c>
      <c r="AG115" s="200">
        <v>0</v>
      </c>
      <c r="AH115" s="158">
        <v>0</v>
      </c>
      <c r="AI115" s="158">
        <v>0</v>
      </c>
      <c r="AK115" s="200">
        <v>0</v>
      </c>
      <c r="AL115" s="158">
        <v>0</v>
      </c>
      <c r="AM115" s="158">
        <v>0</v>
      </c>
      <c r="AO115" s="200">
        <v>0</v>
      </c>
      <c r="AP115" s="158">
        <v>0</v>
      </c>
      <c r="AQ115" s="158">
        <v>0</v>
      </c>
      <c r="AS115" s="160">
        <v>0</v>
      </c>
      <c r="AT115" s="158">
        <v>0</v>
      </c>
      <c r="AU115" s="158">
        <v>0</v>
      </c>
    </row>
    <row r="116" spans="2:47" x14ac:dyDescent="0.25">
      <c r="B116" s="139">
        <v>2230</v>
      </c>
      <c r="C116" s="193"/>
      <c r="D116" s="199" t="s">
        <v>30</v>
      </c>
      <c r="E116" s="200">
        <f t="shared" si="154"/>
        <v>0</v>
      </c>
      <c r="F116" s="158">
        <f t="shared" si="154"/>
        <v>0</v>
      </c>
      <c r="G116" s="158">
        <f t="shared" si="154"/>
        <v>0</v>
      </c>
      <c r="I116" s="200">
        <v>0</v>
      </c>
      <c r="J116" s="158">
        <v>0</v>
      </c>
      <c r="K116" s="158">
        <v>0</v>
      </c>
      <c r="M116" s="200">
        <v>0</v>
      </c>
      <c r="N116" s="158">
        <v>0</v>
      </c>
      <c r="O116" s="158">
        <v>0</v>
      </c>
      <c r="Q116" s="200">
        <v>0</v>
      </c>
      <c r="R116" s="158">
        <v>0</v>
      </c>
      <c r="S116" s="158">
        <v>0</v>
      </c>
      <c r="U116" s="200">
        <v>0</v>
      </c>
      <c r="V116" s="158">
        <v>0</v>
      </c>
      <c r="W116" s="158">
        <v>0</v>
      </c>
      <c r="Y116" s="200">
        <v>0</v>
      </c>
      <c r="Z116" s="158">
        <v>0</v>
      </c>
      <c r="AA116" s="158">
        <v>0</v>
      </c>
      <c r="AC116" s="200">
        <v>0</v>
      </c>
      <c r="AD116" s="158">
        <v>0</v>
      </c>
      <c r="AE116" s="158">
        <v>0</v>
      </c>
      <c r="AG116" s="200">
        <v>0</v>
      </c>
      <c r="AH116" s="158">
        <v>0</v>
      </c>
      <c r="AI116" s="158">
        <v>0</v>
      </c>
      <c r="AK116" s="200">
        <v>0</v>
      </c>
      <c r="AL116" s="158">
        <v>0</v>
      </c>
      <c r="AM116" s="158">
        <v>0</v>
      </c>
      <c r="AO116" s="200">
        <v>0</v>
      </c>
      <c r="AP116" s="158">
        <v>0</v>
      </c>
      <c r="AQ116" s="158">
        <v>0</v>
      </c>
      <c r="AS116" s="160">
        <v>0</v>
      </c>
      <c r="AT116" s="158">
        <v>0</v>
      </c>
      <c r="AU116" s="158">
        <v>0</v>
      </c>
    </row>
    <row r="117" spans="2:47" x14ac:dyDescent="0.25">
      <c r="B117" s="139">
        <v>2240</v>
      </c>
      <c r="C117" s="193"/>
      <c r="D117" s="199" t="s">
        <v>32</v>
      </c>
      <c r="E117" s="200">
        <f t="shared" si="154"/>
        <v>0</v>
      </c>
      <c r="F117" s="158">
        <f t="shared" si="154"/>
        <v>0</v>
      </c>
      <c r="G117" s="158">
        <f t="shared" si="154"/>
        <v>0</v>
      </c>
      <c r="I117" s="200">
        <v>0</v>
      </c>
      <c r="J117" s="158">
        <v>0</v>
      </c>
      <c r="K117" s="158">
        <v>0</v>
      </c>
      <c r="M117" s="200">
        <v>0</v>
      </c>
      <c r="N117" s="158">
        <v>0</v>
      </c>
      <c r="O117" s="158">
        <v>0</v>
      </c>
      <c r="Q117" s="200">
        <v>0</v>
      </c>
      <c r="R117" s="158">
        <v>0</v>
      </c>
      <c r="S117" s="158">
        <v>0</v>
      </c>
      <c r="U117" s="200">
        <v>0</v>
      </c>
      <c r="V117" s="158">
        <v>0</v>
      </c>
      <c r="W117" s="158">
        <v>0</v>
      </c>
      <c r="Y117" s="200">
        <v>0</v>
      </c>
      <c r="Z117" s="158">
        <v>0</v>
      </c>
      <c r="AA117" s="158">
        <v>0</v>
      </c>
      <c r="AC117" s="200">
        <v>0</v>
      </c>
      <c r="AD117" s="158">
        <v>0</v>
      </c>
      <c r="AE117" s="158">
        <v>0</v>
      </c>
      <c r="AG117" s="200">
        <v>0</v>
      </c>
      <c r="AH117" s="158">
        <v>0</v>
      </c>
      <c r="AI117" s="158">
        <v>0</v>
      </c>
      <c r="AK117" s="200">
        <v>0</v>
      </c>
      <c r="AL117" s="158">
        <v>0</v>
      </c>
      <c r="AM117" s="158">
        <v>0</v>
      </c>
      <c r="AO117" s="200">
        <v>0</v>
      </c>
      <c r="AP117" s="158">
        <v>0</v>
      </c>
      <c r="AQ117" s="158">
        <v>0</v>
      </c>
      <c r="AS117" s="160">
        <v>0</v>
      </c>
      <c r="AT117" s="158">
        <v>0</v>
      </c>
      <c r="AU117" s="158">
        <v>0</v>
      </c>
    </row>
    <row r="118" spans="2:47" x14ac:dyDescent="0.25">
      <c r="B118" s="139">
        <v>2250</v>
      </c>
      <c r="C118" s="193"/>
      <c r="D118" s="199" t="s">
        <v>34</v>
      </c>
      <c r="E118" s="200">
        <f t="shared" si="154"/>
        <v>0</v>
      </c>
      <c r="F118" s="158">
        <f t="shared" si="154"/>
        <v>0</v>
      </c>
      <c r="G118" s="158">
        <f t="shared" si="154"/>
        <v>0</v>
      </c>
      <c r="I118" s="200">
        <v>0</v>
      </c>
      <c r="J118" s="158">
        <v>0</v>
      </c>
      <c r="K118" s="158">
        <v>0</v>
      </c>
      <c r="M118" s="200">
        <v>0</v>
      </c>
      <c r="N118" s="158">
        <v>0</v>
      </c>
      <c r="O118" s="158">
        <v>0</v>
      </c>
      <c r="Q118" s="200">
        <v>0</v>
      </c>
      <c r="R118" s="158">
        <v>0</v>
      </c>
      <c r="S118" s="158">
        <v>0</v>
      </c>
      <c r="U118" s="200">
        <v>0</v>
      </c>
      <c r="V118" s="158">
        <v>0</v>
      </c>
      <c r="W118" s="158">
        <v>0</v>
      </c>
      <c r="Y118" s="200">
        <v>0</v>
      </c>
      <c r="Z118" s="158">
        <v>0</v>
      </c>
      <c r="AA118" s="158">
        <v>0</v>
      </c>
      <c r="AC118" s="200">
        <v>0</v>
      </c>
      <c r="AD118" s="158">
        <v>0</v>
      </c>
      <c r="AE118" s="158">
        <v>0</v>
      </c>
      <c r="AG118" s="200">
        <v>0</v>
      </c>
      <c r="AH118" s="158">
        <v>0</v>
      </c>
      <c r="AI118" s="158">
        <v>0</v>
      </c>
      <c r="AK118" s="200">
        <v>0</v>
      </c>
      <c r="AL118" s="158">
        <v>0</v>
      </c>
      <c r="AM118" s="158">
        <v>0</v>
      </c>
      <c r="AO118" s="200">
        <v>0</v>
      </c>
      <c r="AP118" s="158">
        <v>0</v>
      </c>
      <c r="AQ118" s="158">
        <v>0</v>
      </c>
      <c r="AS118" s="160">
        <v>0</v>
      </c>
      <c r="AT118" s="158">
        <v>0</v>
      </c>
      <c r="AU118" s="158">
        <v>0</v>
      </c>
    </row>
    <row r="119" spans="2:47" x14ac:dyDescent="0.25">
      <c r="B119" s="139">
        <v>2260</v>
      </c>
      <c r="C119" s="193"/>
      <c r="D119" s="199" t="s">
        <v>36</v>
      </c>
      <c r="E119" s="200">
        <f t="shared" si="154"/>
        <v>0</v>
      </c>
      <c r="F119" s="158">
        <f t="shared" si="154"/>
        <v>0</v>
      </c>
      <c r="G119" s="158">
        <f t="shared" si="154"/>
        <v>0</v>
      </c>
      <c r="I119" s="200">
        <v>0</v>
      </c>
      <c r="J119" s="158">
        <v>0</v>
      </c>
      <c r="K119" s="158">
        <v>0</v>
      </c>
      <c r="M119" s="200">
        <v>0</v>
      </c>
      <c r="N119" s="158">
        <v>0</v>
      </c>
      <c r="O119" s="158">
        <v>0</v>
      </c>
      <c r="Q119" s="200">
        <v>0</v>
      </c>
      <c r="R119" s="158">
        <v>0</v>
      </c>
      <c r="S119" s="158">
        <v>0</v>
      </c>
      <c r="U119" s="200">
        <v>0</v>
      </c>
      <c r="V119" s="158">
        <v>0</v>
      </c>
      <c r="W119" s="158">
        <v>0</v>
      </c>
      <c r="Y119" s="200">
        <v>0</v>
      </c>
      <c r="Z119" s="158">
        <v>0</v>
      </c>
      <c r="AA119" s="158">
        <v>0</v>
      </c>
      <c r="AC119" s="200">
        <v>0</v>
      </c>
      <c r="AD119" s="158">
        <v>0</v>
      </c>
      <c r="AE119" s="158">
        <v>0</v>
      </c>
      <c r="AG119" s="200">
        <v>0</v>
      </c>
      <c r="AH119" s="158">
        <v>0</v>
      </c>
      <c r="AI119" s="158">
        <v>0</v>
      </c>
      <c r="AK119" s="200">
        <v>0</v>
      </c>
      <c r="AL119" s="158">
        <v>0</v>
      </c>
      <c r="AM119" s="158">
        <v>0</v>
      </c>
      <c r="AO119" s="200">
        <v>0</v>
      </c>
      <c r="AP119" s="158">
        <v>0</v>
      </c>
      <c r="AQ119" s="158">
        <v>0</v>
      </c>
      <c r="AS119" s="160">
        <v>0</v>
      </c>
      <c r="AT119" s="158">
        <v>0</v>
      </c>
      <c r="AU119" s="158">
        <v>0</v>
      </c>
    </row>
    <row r="120" spans="2:47" x14ac:dyDescent="0.25">
      <c r="B120" s="139"/>
      <c r="C120" s="193"/>
      <c r="D120" s="199"/>
      <c r="E120" s="200"/>
      <c r="F120" s="158"/>
      <c r="G120" s="158"/>
      <c r="I120" s="200"/>
      <c r="J120" s="158"/>
      <c r="K120" s="158"/>
      <c r="M120" s="200"/>
      <c r="N120" s="158"/>
      <c r="O120" s="158"/>
      <c r="Q120" s="200"/>
      <c r="R120" s="158"/>
      <c r="S120" s="158"/>
      <c r="U120" s="200"/>
      <c r="V120" s="158"/>
      <c r="W120" s="158"/>
      <c r="Y120" s="200"/>
      <c r="Z120" s="158"/>
      <c r="AA120" s="158"/>
      <c r="AC120" s="200"/>
      <c r="AD120" s="158"/>
      <c r="AE120" s="158"/>
      <c r="AG120" s="200"/>
      <c r="AH120" s="158"/>
      <c r="AI120" s="158"/>
      <c r="AK120" s="200"/>
      <c r="AL120" s="158"/>
      <c r="AM120" s="158"/>
      <c r="AO120" s="200"/>
      <c r="AP120" s="158"/>
      <c r="AQ120" s="158"/>
      <c r="AS120" s="160"/>
      <c r="AT120" s="158"/>
      <c r="AU120" s="158"/>
    </row>
    <row r="121" spans="2:47" x14ac:dyDescent="0.25">
      <c r="B121" s="139">
        <v>2200</v>
      </c>
      <c r="C121" s="193"/>
      <c r="D121" s="201" t="s">
        <v>39</v>
      </c>
      <c r="E121" s="203">
        <f>SUM(E113:E119)</f>
        <v>0</v>
      </c>
      <c r="F121" s="176">
        <f>SUM(F113:F119)</f>
        <v>0</v>
      </c>
      <c r="G121" s="176">
        <f>SUM(G113:G119)</f>
        <v>0</v>
      </c>
      <c r="I121" s="203">
        <f t="shared" ref="I121:K121" si="155">SUM(I113:I119)</f>
        <v>0</v>
      </c>
      <c r="J121" s="176">
        <f t="shared" si="155"/>
        <v>0</v>
      </c>
      <c r="K121" s="176">
        <f t="shared" si="155"/>
        <v>0</v>
      </c>
      <c r="M121" s="203">
        <f t="shared" ref="M121:O121" si="156">SUM(M113:M119)</f>
        <v>0</v>
      </c>
      <c r="N121" s="176">
        <f t="shared" si="156"/>
        <v>0</v>
      </c>
      <c r="O121" s="176">
        <f t="shared" si="156"/>
        <v>0</v>
      </c>
      <c r="Q121" s="203">
        <f t="shared" ref="Q121:S121" si="157">SUM(Q113:Q119)</f>
        <v>0</v>
      </c>
      <c r="R121" s="176">
        <f t="shared" si="157"/>
        <v>0</v>
      </c>
      <c r="S121" s="176">
        <f t="shared" si="157"/>
        <v>0</v>
      </c>
      <c r="U121" s="203">
        <f t="shared" ref="U121:W121" si="158">SUM(U113:U119)</f>
        <v>0</v>
      </c>
      <c r="V121" s="176">
        <f t="shared" si="158"/>
        <v>0</v>
      </c>
      <c r="W121" s="176">
        <f t="shared" si="158"/>
        <v>0</v>
      </c>
      <c r="Y121" s="203">
        <f t="shared" ref="Y121:AA121" si="159">SUM(Y113:Y119)</f>
        <v>0</v>
      </c>
      <c r="Z121" s="176">
        <f t="shared" si="159"/>
        <v>0</v>
      </c>
      <c r="AA121" s="176">
        <f t="shared" si="159"/>
        <v>0</v>
      </c>
      <c r="AC121" s="203">
        <f t="shared" ref="AC121:AE121" si="160">SUM(AC113:AC119)</f>
        <v>0</v>
      </c>
      <c r="AD121" s="176">
        <f t="shared" si="160"/>
        <v>0</v>
      </c>
      <c r="AE121" s="176">
        <f t="shared" si="160"/>
        <v>0</v>
      </c>
      <c r="AG121" s="203">
        <f t="shared" ref="AG121:AI121" si="161">SUM(AG113:AG119)</f>
        <v>0</v>
      </c>
      <c r="AH121" s="176">
        <f t="shared" si="161"/>
        <v>0</v>
      </c>
      <c r="AI121" s="176">
        <f t="shared" si="161"/>
        <v>0</v>
      </c>
      <c r="AK121" s="203">
        <f t="shared" ref="AK121:AM121" si="162">SUM(AK113:AK119)</f>
        <v>0</v>
      </c>
      <c r="AL121" s="176">
        <f t="shared" si="162"/>
        <v>0</v>
      </c>
      <c r="AM121" s="176">
        <f t="shared" si="162"/>
        <v>0</v>
      </c>
      <c r="AO121" s="203">
        <f t="shared" ref="AO121:AQ121" si="163">SUM(AO113:AO119)</f>
        <v>0</v>
      </c>
      <c r="AP121" s="176">
        <f t="shared" si="163"/>
        <v>0</v>
      </c>
      <c r="AQ121" s="176">
        <f t="shared" si="163"/>
        <v>0</v>
      </c>
      <c r="AS121" s="177">
        <f>SUM(AS113:AS119)</f>
        <v>0</v>
      </c>
      <c r="AT121" s="176">
        <f>SUM(AT113:AT119)</f>
        <v>0</v>
      </c>
      <c r="AU121" s="176">
        <f>SUM(AU113:AU119)</f>
        <v>0</v>
      </c>
    </row>
    <row r="122" spans="2:47" x14ac:dyDescent="0.25">
      <c r="B122" s="139"/>
      <c r="C122" s="193"/>
      <c r="D122" s="199"/>
      <c r="E122" s="204"/>
      <c r="F122" s="149"/>
      <c r="G122" s="149"/>
      <c r="I122" s="204"/>
      <c r="J122" s="149"/>
      <c r="K122" s="149"/>
      <c r="M122" s="204"/>
      <c r="N122" s="149"/>
      <c r="O122" s="149"/>
      <c r="Q122" s="204"/>
      <c r="R122" s="149"/>
      <c r="S122" s="149"/>
      <c r="U122" s="204"/>
      <c r="V122" s="149"/>
      <c r="W122" s="149"/>
      <c r="Y122" s="204"/>
      <c r="Z122" s="149"/>
      <c r="AA122" s="149"/>
      <c r="AC122" s="204"/>
      <c r="AD122" s="149"/>
      <c r="AE122" s="149"/>
      <c r="AG122" s="204"/>
      <c r="AH122" s="149"/>
      <c r="AI122" s="149"/>
      <c r="AK122" s="204"/>
      <c r="AL122" s="149"/>
      <c r="AM122" s="149"/>
      <c r="AO122" s="204"/>
      <c r="AP122" s="149"/>
      <c r="AQ122" s="149"/>
      <c r="AS122" s="152"/>
      <c r="AT122" s="149"/>
      <c r="AU122" s="149"/>
    </row>
    <row r="123" spans="2:47" s="216" customFormat="1" x14ac:dyDescent="0.25">
      <c r="B123" s="213">
        <v>2000</v>
      </c>
      <c r="C123" s="214"/>
      <c r="D123" s="215" t="s">
        <v>41</v>
      </c>
      <c r="E123" s="377">
        <f>+E121+E111</f>
        <v>0</v>
      </c>
      <c r="F123" s="179">
        <f>+F121+F111</f>
        <v>0</v>
      </c>
      <c r="G123" s="179">
        <f>+G121+G111</f>
        <v>0</v>
      </c>
      <c r="I123" s="377">
        <f t="shared" ref="I123:K123" si="164">+I121+I111</f>
        <v>0</v>
      </c>
      <c r="J123" s="179">
        <f t="shared" si="164"/>
        <v>0</v>
      </c>
      <c r="K123" s="179">
        <f t="shared" si="164"/>
        <v>0</v>
      </c>
      <c r="M123" s="377">
        <f t="shared" ref="M123:O123" si="165">+M121+M111</f>
        <v>0</v>
      </c>
      <c r="N123" s="179">
        <f t="shared" si="165"/>
        <v>0</v>
      </c>
      <c r="O123" s="179">
        <f t="shared" si="165"/>
        <v>0</v>
      </c>
      <c r="Q123" s="377">
        <f t="shared" ref="Q123:S123" si="166">+Q121+Q111</f>
        <v>0</v>
      </c>
      <c r="R123" s="179">
        <f t="shared" si="166"/>
        <v>0</v>
      </c>
      <c r="S123" s="179">
        <f t="shared" si="166"/>
        <v>0</v>
      </c>
      <c r="U123" s="377">
        <f t="shared" ref="U123:W123" si="167">+U121+U111</f>
        <v>0</v>
      </c>
      <c r="V123" s="179">
        <f t="shared" si="167"/>
        <v>0</v>
      </c>
      <c r="W123" s="179">
        <f t="shared" si="167"/>
        <v>0</v>
      </c>
      <c r="Y123" s="377">
        <f t="shared" ref="Y123:AA123" si="168">+Y121+Y111</f>
        <v>0</v>
      </c>
      <c r="Z123" s="179">
        <f t="shared" si="168"/>
        <v>0</v>
      </c>
      <c r="AA123" s="179">
        <f t="shared" si="168"/>
        <v>0</v>
      </c>
      <c r="AC123" s="377">
        <f t="shared" ref="AC123:AE123" si="169">+AC121+AC111</f>
        <v>0</v>
      </c>
      <c r="AD123" s="179">
        <f t="shared" si="169"/>
        <v>0</v>
      </c>
      <c r="AE123" s="179">
        <f t="shared" si="169"/>
        <v>0</v>
      </c>
      <c r="AG123" s="377">
        <f t="shared" ref="AG123:AI123" si="170">+AG121+AG111</f>
        <v>0</v>
      </c>
      <c r="AH123" s="179">
        <f t="shared" si="170"/>
        <v>0</v>
      </c>
      <c r="AI123" s="179">
        <f t="shared" si="170"/>
        <v>0</v>
      </c>
      <c r="AK123" s="377">
        <f t="shared" ref="AK123:AM123" si="171">+AK121+AK111</f>
        <v>0</v>
      </c>
      <c r="AL123" s="179">
        <f t="shared" si="171"/>
        <v>0</v>
      </c>
      <c r="AM123" s="179">
        <f t="shared" si="171"/>
        <v>0</v>
      </c>
      <c r="AO123" s="377">
        <f t="shared" ref="AO123:AQ123" si="172">+AO121+AO111</f>
        <v>0</v>
      </c>
      <c r="AP123" s="179">
        <f t="shared" si="172"/>
        <v>0</v>
      </c>
      <c r="AQ123" s="179">
        <f t="shared" si="172"/>
        <v>0</v>
      </c>
      <c r="AS123" s="180">
        <f>+AS121+AS111</f>
        <v>0</v>
      </c>
      <c r="AT123" s="179">
        <f>+AT121+AT111</f>
        <v>0</v>
      </c>
      <c r="AU123" s="179">
        <f>+AU121+AU111</f>
        <v>0</v>
      </c>
    </row>
    <row r="124" spans="2:47" x14ac:dyDescent="0.25">
      <c r="B124" s="139"/>
      <c r="C124" s="193"/>
      <c r="D124" s="194"/>
      <c r="E124" s="204"/>
      <c r="F124" s="149"/>
      <c r="G124" s="149"/>
      <c r="I124" s="204"/>
      <c r="J124" s="149"/>
      <c r="K124" s="149"/>
      <c r="M124" s="204"/>
      <c r="N124" s="149"/>
      <c r="O124" s="149"/>
      <c r="Q124" s="204"/>
      <c r="R124" s="149"/>
      <c r="S124" s="149"/>
      <c r="U124" s="204"/>
      <c r="V124" s="149"/>
      <c r="W124" s="149"/>
      <c r="Y124" s="204"/>
      <c r="Z124" s="149"/>
      <c r="AA124" s="149"/>
      <c r="AC124" s="204"/>
      <c r="AD124" s="149"/>
      <c r="AE124" s="149"/>
      <c r="AG124" s="204"/>
      <c r="AH124" s="149"/>
      <c r="AI124" s="149"/>
      <c r="AK124" s="204"/>
      <c r="AL124" s="149"/>
      <c r="AM124" s="149"/>
      <c r="AO124" s="204"/>
      <c r="AP124" s="149"/>
      <c r="AQ124" s="149"/>
      <c r="AS124" s="152"/>
      <c r="AT124" s="149"/>
      <c r="AU124" s="149"/>
    </row>
    <row r="125" spans="2:47" x14ac:dyDescent="0.25">
      <c r="B125" s="139"/>
      <c r="C125" s="145" t="s">
        <v>43</v>
      </c>
      <c r="D125" s="198"/>
      <c r="E125" s="204"/>
      <c r="F125" s="149"/>
      <c r="G125" s="149"/>
      <c r="I125" s="204"/>
      <c r="J125" s="149"/>
      <c r="K125" s="149"/>
      <c r="M125" s="204"/>
      <c r="N125" s="149"/>
      <c r="O125" s="149"/>
      <c r="Q125" s="204"/>
      <c r="R125" s="149"/>
      <c r="S125" s="149"/>
      <c r="U125" s="204"/>
      <c r="V125" s="149"/>
      <c r="W125" s="149"/>
      <c r="Y125" s="204"/>
      <c r="Z125" s="149"/>
      <c r="AA125" s="149"/>
      <c r="AC125" s="204"/>
      <c r="AD125" s="149"/>
      <c r="AE125" s="149"/>
      <c r="AG125" s="204"/>
      <c r="AH125" s="149"/>
      <c r="AI125" s="149"/>
      <c r="AK125" s="204"/>
      <c r="AL125" s="149"/>
      <c r="AM125" s="149"/>
      <c r="AO125" s="204"/>
      <c r="AP125" s="149"/>
      <c r="AQ125" s="149"/>
      <c r="AS125" s="152"/>
      <c r="AT125" s="149"/>
      <c r="AU125" s="149"/>
    </row>
    <row r="126" spans="2:47" x14ac:dyDescent="0.25">
      <c r="B126" s="139"/>
      <c r="C126" s="193"/>
      <c r="D126" s="194"/>
      <c r="E126" s="204"/>
      <c r="F126" s="149"/>
      <c r="G126" s="149"/>
      <c r="I126" s="204"/>
      <c r="J126" s="149"/>
      <c r="K126" s="149"/>
      <c r="M126" s="204"/>
      <c r="N126" s="149"/>
      <c r="O126" s="149"/>
      <c r="Q126" s="204"/>
      <c r="R126" s="149"/>
      <c r="S126" s="149"/>
      <c r="U126" s="204"/>
      <c r="V126" s="149"/>
      <c r="W126" s="149"/>
      <c r="Y126" s="204"/>
      <c r="Z126" s="149"/>
      <c r="AA126" s="149"/>
      <c r="AC126" s="204"/>
      <c r="AD126" s="149"/>
      <c r="AE126" s="149"/>
      <c r="AG126" s="204"/>
      <c r="AH126" s="149"/>
      <c r="AI126" s="149"/>
      <c r="AK126" s="204"/>
      <c r="AL126" s="149"/>
      <c r="AM126" s="149"/>
      <c r="AO126" s="204"/>
      <c r="AP126" s="149"/>
      <c r="AQ126" s="149"/>
      <c r="AS126" s="152"/>
      <c r="AT126" s="149"/>
      <c r="AU126" s="149"/>
    </row>
    <row r="127" spans="2:47" x14ac:dyDescent="0.25">
      <c r="B127" s="139">
        <v>3100</v>
      </c>
      <c r="C127" s="219" t="s">
        <v>44</v>
      </c>
      <c r="D127" s="198"/>
      <c r="E127" s="377">
        <f>SUM(E128:E130)</f>
        <v>0</v>
      </c>
      <c r="F127" s="179">
        <f>SUM(F128:F130)</f>
        <v>0</v>
      </c>
      <c r="G127" s="179">
        <f>SUM(G128:G130)</f>
        <v>0</v>
      </c>
      <c r="I127" s="377">
        <f t="shared" ref="I127:K127" si="173">SUM(I128:I130)</f>
        <v>0</v>
      </c>
      <c r="J127" s="179">
        <f t="shared" si="173"/>
        <v>0</v>
      </c>
      <c r="K127" s="179">
        <f t="shared" si="173"/>
        <v>0</v>
      </c>
      <c r="M127" s="377">
        <f t="shared" ref="M127:O127" si="174">SUM(M128:M130)</f>
        <v>0</v>
      </c>
      <c r="N127" s="179">
        <f t="shared" si="174"/>
        <v>0</v>
      </c>
      <c r="O127" s="179">
        <f t="shared" si="174"/>
        <v>0</v>
      </c>
      <c r="Q127" s="377">
        <f t="shared" ref="Q127:S127" si="175">SUM(Q128:Q130)</f>
        <v>0</v>
      </c>
      <c r="R127" s="179">
        <f t="shared" si="175"/>
        <v>0</v>
      </c>
      <c r="S127" s="179">
        <f t="shared" si="175"/>
        <v>0</v>
      </c>
      <c r="U127" s="377">
        <f t="shared" ref="U127:W127" si="176">SUM(U128:U130)</f>
        <v>0</v>
      </c>
      <c r="V127" s="179">
        <f t="shared" si="176"/>
        <v>0</v>
      </c>
      <c r="W127" s="179">
        <f t="shared" si="176"/>
        <v>0</v>
      </c>
      <c r="Y127" s="377">
        <f t="shared" ref="Y127:AA127" si="177">SUM(Y128:Y130)</f>
        <v>0</v>
      </c>
      <c r="Z127" s="179">
        <f t="shared" si="177"/>
        <v>0</v>
      </c>
      <c r="AA127" s="179">
        <f t="shared" si="177"/>
        <v>0</v>
      </c>
      <c r="AC127" s="377">
        <f t="shared" ref="AC127:AE127" si="178">SUM(AC128:AC130)</f>
        <v>0</v>
      </c>
      <c r="AD127" s="179">
        <f t="shared" si="178"/>
        <v>0</v>
      </c>
      <c r="AE127" s="179">
        <f t="shared" si="178"/>
        <v>0</v>
      </c>
      <c r="AG127" s="377">
        <f t="shared" ref="AG127:AI127" si="179">SUM(AG128:AG130)</f>
        <v>0</v>
      </c>
      <c r="AH127" s="179">
        <f t="shared" si="179"/>
        <v>0</v>
      </c>
      <c r="AI127" s="179">
        <f t="shared" si="179"/>
        <v>0</v>
      </c>
      <c r="AK127" s="377">
        <f t="shared" ref="AK127:AM127" si="180">SUM(AK128:AK130)</f>
        <v>0</v>
      </c>
      <c r="AL127" s="179">
        <f t="shared" si="180"/>
        <v>0</v>
      </c>
      <c r="AM127" s="179">
        <f t="shared" si="180"/>
        <v>0</v>
      </c>
      <c r="AO127" s="377">
        <f t="shared" ref="AO127:AQ127" si="181">SUM(AO128:AO130)</f>
        <v>0</v>
      </c>
      <c r="AP127" s="179">
        <f t="shared" si="181"/>
        <v>0</v>
      </c>
      <c r="AQ127" s="179">
        <f t="shared" si="181"/>
        <v>0</v>
      </c>
      <c r="AS127" s="180">
        <f>SUM(AS128:AS130)</f>
        <v>0</v>
      </c>
      <c r="AT127" s="179">
        <f>SUM(AT128:AT130)</f>
        <v>0</v>
      </c>
      <c r="AU127" s="179">
        <f>SUM(AU128:AU130)</f>
        <v>0</v>
      </c>
    </row>
    <row r="128" spans="2:47" x14ac:dyDescent="0.25">
      <c r="B128" s="139">
        <v>3110</v>
      </c>
      <c r="C128" s="193"/>
      <c r="D128" s="199" t="s">
        <v>45</v>
      </c>
      <c r="E128" s="200">
        <f t="shared" ref="E128:G130" si="182">+I128+M128+Q128+U128+Y128+AC128+AG128+AK128+AO128+AS128</f>
        <v>0</v>
      </c>
      <c r="F128" s="158">
        <f t="shared" si="182"/>
        <v>0</v>
      </c>
      <c r="G128" s="158">
        <f t="shared" si="182"/>
        <v>0</v>
      </c>
      <c r="I128" s="200">
        <v>0</v>
      </c>
      <c r="J128" s="158">
        <v>0</v>
      </c>
      <c r="K128" s="158">
        <v>0</v>
      </c>
      <c r="M128" s="200">
        <v>0</v>
      </c>
      <c r="N128" s="158">
        <v>0</v>
      </c>
      <c r="O128" s="158">
        <v>0</v>
      </c>
      <c r="Q128" s="200">
        <v>0</v>
      </c>
      <c r="R128" s="158">
        <v>0</v>
      </c>
      <c r="S128" s="158">
        <v>0</v>
      </c>
      <c r="U128" s="200">
        <v>0</v>
      </c>
      <c r="V128" s="158">
        <v>0</v>
      </c>
      <c r="W128" s="158">
        <v>0</v>
      </c>
      <c r="Y128" s="200">
        <v>0</v>
      </c>
      <c r="Z128" s="158">
        <v>0</v>
      </c>
      <c r="AA128" s="158">
        <v>0</v>
      </c>
      <c r="AC128" s="200">
        <v>0</v>
      </c>
      <c r="AD128" s="158">
        <v>0</v>
      </c>
      <c r="AE128" s="158">
        <v>0</v>
      </c>
      <c r="AG128" s="200">
        <v>0</v>
      </c>
      <c r="AH128" s="158">
        <v>0</v>
      </c>
      <c r="AI128" s="158">
        <v>0</v>
      </c>
      <c r="AK128" s="200">
        <v>0</v>
      </c>
      <c r="AL128" s="158">
        <v>0</v>
      </c>
      <c r="AM128" s="158">
        <v>0</v>
      </c>
      <c r="AO128" s="200">
        <v>0</v>
      </c>
      <c r="AP128" s="158">
        <v>0</v>
      </c>
      <c r="AQ128" s="158">
        <v>0</v>
      </c>
      <c r="AS128" s="160">
        <v>0</v>
      </c>
      <c r="AT128" s="158">
        <v>0</v>
      </c>
      <c r="AU128" s="158">
        <v>0</v>
      </c>
    </row>
    <row r="129" spans="2:47" x14ac:dyDescent="0.25">
      <c r="B129" s="139">
        <v>3120</v>
      </c>
      <c r="C129" s="193"/>
      <c r="D129" s="199" t="s">
        <v>46</v>
      </c>
      <c r="E129" s="200">
        <f t="shared" si="182"/>
        <v>0</v>
      </c>
      <c r="F129" s="158">
        <f t="shared" si="182"/>
        <v>0</v>
      </c>
      <c r="G129" s="158">
        <f t="shared" si="182"/>
        <v>0</v>
      </c>
      <c r="I129" s="200">
        <v>0</v>
      </c>
      <c r="J129" s="158">
        <v>0</v>
      </c>
      <c r="K129" s="158">
        <v>0</v>
      </c>
      <c r="M129" s="200">
        <v>0</v>
      </c>
      <c r="N129" s="158">
        <v>0</v>
      </c>
      <c r="O129" s="158">
        <v>0</v>
      </c>
      <c r="Q129" s="200">
        <v>0</v>
      </c>
      <c r="R129" s="158">
        <v>0</v>
      </c>
      <c r="S129" s="158">
        <v>0</v>
      </c>
      <c r="U129" s="200">
        <v>0</v>
      </c>
      <c r="V129" s="158">
        <v>0</v>
      </c>
      <c r="W129" s="158">
        <v>0</v>
      </c>
      <c r="Y129" s="200">
        <v>0</v>
      </c>
      <c r="Z129" s="158">
        <v>0</v>
      </c>
      <c r="AA129" s="158">
        <v>0</v>
      </c>
      <c r="AC129" s="200">
        <v>0</v>
      </c>
      <c r="AD129" s="158">
        <v>0</v>
      </c>
      <c r="AE129" s="158">
        <v>0</v>
      </c>
      <c r="AG129" s="200">
        <v>0</v>
      </c>
      <c r="AH129" s="158">
        <v>0</v>
      </c>
      <c r="AI129" s="158">
        <v>0</v>
      </c>
      <c r="AK129" s="200">
        <v>0</v>
      </c>
      <c r="AL129" s="158">
        <v>0</v>
      </c>
      <c r="AM129" s="158">
        <v>0</v>
      </c>
      <c r="AO129" s="200">
        <v>0</v>
      </c>
      <c r="AP129" s="158">
        <v>0</v>
      </c>
      <c r="AQ129" s="158">
        <v>0</v>
      </c>
      <c r="AS129" s="160">
        <v>0</v>
      </c>
      <c r="AT129" s="158">
        <v>0</v>
      </c>
      <c r="AU129" s="158">
        <v>0</v>
      </c>
    </row>
    <row r="130" spans="2:47" x14ac:dyDescent="0.25">
      <c r="B130" s="139">
        <v>3130</v>
      </c>
      <c r="C130" s="193"/>
      <c r="D130" s="199" t="s">
        <v>47</v>
      </c>
      <c r="E130" s="200">
        <f t="shared" si="182"/>
        <v>0</v>
      </c>
      <c r="F130" s="158">
        <f t="shared" si="182"/>
        <v>0</v>
      </c>
      <c r="G130" s="158">
        <f t="shared" si="182"/>
        <v>0</v>
      </c>
      <c r="I130" s="200">
        <v>0</v>
      </c>
      <c r="J130" s="158">
        <v>0</v>
      </c>
      <c r="K130" s="158">
        <v>0</v>
      </c>
      <c r="M130" s="200">
        <v>0</v>
      </c>
      <c r="N130" s="158">
        <v>0</v>
      </c>
      <c r="O130" s="158">
        <v>0</v>
      </c>
      <c r="Q130" s="200">
        <v>0</v>
      </c>
      <c r="R130" s="158">
        <v>0</v>
      </c>
      <c r="S130" s="158">
        <v>0</v>
      </c>
      <c r="U130" s="200">
        <v>0</v>
      </c>
      <c r="V130" s="158">
        <v>0</v>
      </c>
      <c r="W130" s="158">
        <v>0</v>
      </c>
      <c r="Y130" s="200">
        <v>0</v>
      </c>
      <c r="Z130" s="158">
        <v>0</v>
      </c>
      <c r="AA130" s="158">
        <v>0</v>
      </c>
      <c r="AC130" s="200">
        <v>0</v>
      </c>
      <c r="AD130" s="158">
        <v>0</v>
      </c>
      <c r="AE130" s="158">
        <v>0</v>
      </c>
      <c r="AG130" s="200">
        <v>0</v>
      </c>
      <c r="AH130" s="158">
        <v>0</v>
      </c>
      <c r="AI130" s="158">
        <v>0</v>
      </c>
      <c r="AK130" s="200">
        <v>0</v>
      </c>
      <c r="AL130" s="158">
        <v>0</v>
      </c>
      <c r="AM130" s="158">
        <v>0</v>
      </c>
      <c r="AO130" s="200">
        <v>0</v>
      </c>
      <c r="AP130" s="158">
        <v>0</v>
      </c>
      <c r="AQ130" s="158">
        <v>0</v>
      </c>
      <c r="AS130" s="160">
        <v>0</v>
      </c>
      <c r="AT130" s="158">
        <v>0</v>
      </c>
      <c r="AU130" s="158">
        <v>0</v>
      </c>
    </row>
    <row r="131" spans="2:47" x14ac:dyDescent="0.25">
      <c r="B131" s="139"/>
      <c r="C131" s="193"/>
      <c r="D131" s="199"/>
      <c r="E131" s="200"/>
      <c r="F131" s="158"/>
      <c r="G131" s="158"/>
      <c r="I131" s="200"/>
      <c r="J131" s="158"/>
      <c r="K131" s="158"/>
      <c r="M131" s="200"/>
      <c r="N131" s="158"/>
      <c r="O131" s="158"/>
      <c r="Q131" s="200"/>
      <c r="R131" s="158"/>
      <c r="S131" s="158"/>
      <c r="U131" s="200"/>
      <c r="V131" s="158"/>
      <c r="W131" s="158"/>
      <c r="Y131" s="200"/>
      <c r="Z131" s="158"/>
      <c r="AA131" s="158"/>
      <c r="AC131" s="200"/>
      <c r="AD131" s="158"/>
      <c r="AE131" s="158"/>
      <c r="AG131" s="200"/>
      <c r="AH131" s="158"/>
      <c r="AI131" s="158"/>
      <c r="AK131" s="200"/>
      <c r="AL131" s="158"/>
      <c r="AM131" s="158"/>
      <c r="AO131" s="200"/>
      <c r="AP131" s="158"/>
      <c r="AQ131" s="158"/>
      <c r="AS131" s="160"/>
      <c r="AT131" s="158"/>
      <c r="AU131" s="158"/>
    </row>
    <row r="132" spans="2:47" x14ac:dyDescent="0.25">
      <c r="B132" s="139">
        <v>3200</v>
      </c>
      <c r="C132" s="219" t="s">
        <v>48</v>
      </c>
      <c r="D132" s="198"/>
      <c r="E132" s="377">
        <f>SUM(E133:E137)</f>
        <v>0</v>
      </c>
      <c r="F132" s="179">
        <f>SUM(F133:F137)</f>
        <v>0</v>
      </c>
      <c r="G132" s="179">
        <f>SUM(G133:G137)</f>
        <v>0</v>
      </c>
      <c r="I132" s="377">
        <f t="shared" ref="I132:K132" si="183">SUM(I133:I137)</f>
        <v>0</v>
      </c>
      <c r="J132" s="179">
        <f t="shared" si="183"/>
        <v>0</v>
      </c>
      <c r="K132" s="179">
        <f t="shared" si="183"/>
        <v>0</v>
      </c>
      <c r="M132" s="377">
        <f t="shared" ref="M132:O132" si="184">SUM(M133:M137)</f>
        <v>0</v>
      </c>
      <c r="N132" s="179">
        <f t="shared" si="184"/>
        <v>0</v>
      </c>
      <c r="O132" s="179">
        <f t="shared" si="184"/>
        <v>0</v>
      </c>
      <c r="Q132" s="377">
        <f t="shared" ref="Q132:S132" si="185">SUM(Q133:Q137)</f>
        <v>0</v>
      </c>
      <c r="R132" s="179">
        <f t="shared" si="185"/>
        <v>0</v>
      </c>
      <c r="S132" s="179">
        <f t="shared" si="185"/>
        <v>0</v>
      </c>
      <c r="U132" s="377">
        <f t="shared" ref="U132:W132" si="186">SUM(U133:U137)</f>
        <v>0</v>
      </c>
      <c r="V132" s="179">
        <f t="shared" si="186"/>
        <v>0</v>
      </c>
      <c r="W132" s="179">
        <f t="shared" si="186"/>
        <v>0</v>
      </c>
      <c r="Y132" s="377">
        <f t="shared" ref="Y132:AA132" si="187">SUM(Y133:Y137)</f>
        <v>0</v>
      </c>
      <c r="Z132" s="179">
        <f t="shared" si="187"/>
        <v>0</v>
      </c>
      <c r="AA132" s="179">
        <f t="shared" si="187"/>
        <v>0</v>
      </c>
      <c r="AC132" s="377">
        <f t="shared" ref="AC132:AE132" si="188">SUM(AC133:AC137)</f>
        <v>0</v>
      </c>
      <c r="AD132" s="179">
        <f t="shared" si="188"/>
        <v>0</v>
      </c>
      <c r="AE132" s="179">
        <f t="shared" si="188"/>
        <v>0</v>
      </c>
      <c r="AG132" s="377">
        <f t="shared" ref="AG132:AI132" si="189">SUM(AG133:AG137)</f>
        <v>0</v>
      </c>
      <c r="AH132" s="179">
        <f t="shared" si="189"/>
        <v>0</v>
      </c>
      <c r="AI132" s="179">
        <f t="shared" si="189"/>
        <v>0</v>
      </c>
      <c r="AK132" s="377">
        <f t="shared" ref="AK132:AM132" si="190">SUM(AK133:AK137)</f>
        <v>0</v>
      </c>
      <c r="AL132" s="179">
        <f t="shared" si="190"/>
        <v>0</v>
      </c>
      <c r="AM132" s="179">
        <f t="shared" si="190"/>
        <v>0</v>
      </c>
      <c r="AO132" s="377">
        <f t="shared" ref="AO132:AQ132" si="191">SUM(AO133:AO137)</f>
        <v>0</v>
      </c>
      <c r="AP132" s="179">
        <f t="shared" si="191"/>
        <v>0</v>
      </c>
      <c r="AQ132" s="179">
        <f t="shared" si="191"/>
        <v>0</v>
      </c>
      <c r="AS132" s="180">
        <f>SUM(AS133:AS137)</f>
        <v>0</v>
      </c>
      <c r="AT132" s="179">
        <f>SUM(AT133:AT137)</f>
        <v>0</v>
      </c>
      <c r="AU132" s="179">
        <f>SUM(AU133:AU137)</f>
        <v>0</v>
      </c>
    </row>
    <row r="133" spans="2:47" x14ac:dyDescent="0.25">
      <c r="B133" s="139">
        <v>3210</v>
      </c>
      <c r="C133" s="193"/>
      <c r="D133" s="199" t="s">
        <v>49</v>
      </c>
      <c r="E133" s="200">
        <f t="shared" ref="E133:G137" si="192">+I133+M133+Q133+U133+Y133+AC133+AG133+AK133+AO133+AS133</f>
        <v>0</v>
      </c>
      <c r="F133" s="158">
        <f t="shared" si="192"/>
        <v>0</v>
      </c>
      <c r="G133" s="158">
        <f t="shared" si="192"/>
        <v>0</v>
      </c>
      <c r="I133" s="200">
        <v>0</v>
      </c>
      <c r="J133" s="158">
        <v>0</v>
      </c>
      <c r="K133" s="158">
        <v>0</v>
      </c>
      <c r="M133" s="200">
        <v>0</v>
      </c>
      <c r="N133" s="158">
        <v>0</v>
      </c>
      <c r="O133" s="158">
        <v>0</v>
      </c>
      <c r="Q133" s="200">
        <v>0</v>
      </c>
      <c r="R133" s="158">
        <v>0</v>
      </c>
      <c r="S133" s="158">
        <v>0</v>
      </c>
      <c r="U133" s="200">
        <v>0</v>
      </c>
      <c r="V133" s="158">
        <v>0</v>
      </c>
      <c r="W133" s="158">
        <v>0</v>
      </c>
      <c r="Y133" s="200">
        <v>0</v>
      </c>
      <c r="Z133" s="158">
        <v>0</v>
      </c>
      <c r="AA133" s="158">
        <v>0</v>
      </c>
      <c r="AC133" s="200">
        <v>0</v>
      </c>
      <c r="AD133" s="158">
        <v>0</v>
      </c>
      <c r="AE133" s="158">
        <v>0</v>
      </c>
      <c r="AG133" s="200">
        <v>0</v>
      </c>
      <c r="AH133" s="158">
        <v>0</v>
      </c>
      <c r="AI133" s="158">
        <v>0</v>
      </c>
      <c r="AK133" s="200">
        <v>0</v>
      </c>
      <c r="AL133" s="158">
        <v>0</v>
      </c>
      <c r="AM133" s="158">
        <v>0</v>
      </c>
      <c r="AO133" s="200">
        <v>0</v>
      </c>
      <c r="AP133" s="158">
        <v>0</v>
      </c>
      <c r="AQ133" s="158">
        <v>0</v>
      </c>
      <c r="AS133" s="160">
        <v>0</v>
      </c>
      <c r="AT133" s="158">
        <v>0</v>
      </c>
      <c r="AU133" s="158">
        <v>0</v>
      </c>
    </row>
    <row r="134" spans="2:47" x14ac:dyDescent="0.25">
      <c r="B134" s="139">
        <v>3220</v>
      </c>
      <c r="C134" s="193"/>
      <c r="D134" s="199" t="s">
        <v>50</v>
      </c>
      <c r="E134" s="200">
        <f t="shared" si="192"/>
        <v>0</v>
      </c>
      <c r="F134" s="158">
        <f t="shared" si="192"/>
        <v>0</v>
      </c>
      <c r="G134" s="158">
        <f t="shared" si="192"/>
        <v>0</v>
      </c>
      <c r="I134" s="200">
        <v>0</v>
      </c>
      <c r="J134" s="158">
        <v>0</v>
      </c>
      <c r="K134" s="158">
        <v>0</v>
      </c>
      <c r="M134" s="200">
        <v>0</v>
      </c>
      <c r="N134" s="158">
        <v>0</v>
      </c>
      <c r="O134" s="158">
        <v>0</v>
      </c>
      <c r="Q134" s="200">
        <v>0</v>
      </c>
      <c r="R134" s="158">
        <v>0</v>
      </c>
      <c r="S134" s="158">
        <v>0</v>
      </c>
      <c r="U134" s="200">
        <v>0</v>
      </c>
      <c r="V134" s="158">
        <v>0</v>
      </c>
      <c r="W134" s="158">
        <v>0</v>
      </c>
      <c r="Y134" s="200">
        <v>0</v>
      </c>
      <c r="Z134" s="158">
        <v>0</v>
      </c>
      <c r="AA134" s="158">
        <v>0</v>
      </c>
      <c r="AC134" s="200">
        <v>0</v>
      </c>
      <c r="AD134" s="158">
        <v>0</v>
      </c>
      <c r="AE134" s="158">
        <v>0</v>
      </c>
      <c r="AG134" s="200">
        <v>0</v>
      </c>
      <c r="AH134" s="158">
        <v>0</v>
      </c>
      <c r="AI134" s="158">
        <v>0</v>
      </c>
      <c r="AK134" s="200">
        <v>0</v>
      </c>
      <c r="AL134" s="158">
        <v>0</v>
      </c>
      <c r="AM134" s="158">
        <v>0</v>
      </c>
      <c r="AO134" s="200">
        <v>0</v>
      </c>
      <c r="AP134" s="158">
        <v>0</v>
      </c>
      <c r="AQ134" s="158">
        <v>0</v>
      </c>
      <c r="AS134" s="160">
        <v>0</v>
      </c>
      <c r="AT134" s="158">
        <v>0</v>
      </c>
      <c r="AU134" s="158">
        <v>0</v>
      </c>
    </row>
    <row r="135" spans="2:47" x14ac:dyDescent="0.25">
      <c r="B135" s="139">
        <v>3230</v>
      </c>
      <c r="C135" s="193"/>
      <c r="D135" s="199" t="s">
        <v>51</v>
      </c>
      <c r="E135" s="200">
        <f t="shared" si="192"/>
        <v>0</v>
      </c>
      <c r="F135" s="158">
        <f t="shared" si="192"/>
        <v>0</v>
      </c>
      <c r="G135" s="158">
        <f t="shared" si="192"/>
        <v>0</v>
      </c>
      <c r="I135" s="200">
        <v>0</v>
      </c>
      <c r="J135" s="158">
        <v>0</v>
      </c>
      <c r="K135" s="158">
        <v>0</v>
      </c>
      <c r="M135" s="200">
        <v>0</v>
      </c>
      <c r="N135" s="158">
        <v>0</v>
      </c>
      <c r="O135" s="158">
        <v>0</v>
      </c>
      <c r="Q135" s="200">
        <v>0</v>
      </c>
      <c r="R135" s="158">
        <v>0</v>
      </c>
      <c r="S135" s="158">
        <v>0</v>
      </c>
      <c r="U135" s="200">
        <v>0</v>
      </c>
      <c r="V135" s="158">
        <v>0</v>
      </c>
      <c r="W135" s="158">
        <v>0</v>
      </c>
      <c r="Y135" s="200">
        <v>0</v>
      </c>
      <c r="Z135" s="158">
        <v>0</v>
      </c>
      <c r="AA135" s="158">
        <v>0</v>
      </c>
      <c r="AC135" s="200">
        <v>0</v>
      </c>
      <c r="AD135" s="158">
        <v>0</v>
      </c>
      <c r="AE135" s="158">
        <v>0</v>
      </c>
      <c r="AG135" s="200">
        <v>0</v>
      </c>
      <c r="AH135" s="158">
        <v>0</v>
      </c>
      <c r="AI135" s="158">
        <v>0</v>
      </c>
      <c r="AK135" s="200">
        <v>0</v>
      </c>
      <c r="AL135" s="158">
        <v>0</v>
      </c>
      <c r="AM135" s="158">
        <v>0</v>
      </c>
      <c r="AO135" s="200">
        <v>0</v>
      </c>
      <c r="AP135" s="158">
        <v>0</v>
      </c>
      <c r="AQ135" s="158">
        <v>0</v>
      </c>
      <c r="AS135" s="160">
        <v>0</v>
      </c>
      <c r="AT135" s="158">
        <v>0</v>
      </c>
      <c r="AU135" s="158">
        <v>0</v>
      </c>
    </row>
    <row r="136" spans="2:47" x14ac:dyDescent="0.25">
      <c r="B136" s="139">
        <v>3240</v>
      </c>
      <c r="C136" s="193"/>
      <c r="D136" s="199" t="s">
        <v>52</v>
      </c>
      <c r="E136" s="200">
        <f t="shared" si="192"/>
        <v>0</v>
      </c>
      <c r="F136" s="158">
        <f t="shared" si="192"/>
        <v>0</v>
      </c>
      <c r="G136" s="158">
        <f t="shared" si="192"/>
        <v>0</v>
      </c>
      <c r="I136" s="200">
        <v>0</v>
      </c>
      <c r="J136" s="158">
        <v>0</v>
      </c>
      <c r="K136" s="158">
        <v>0</v>
      </c>
      <c r="M136" s="200">
        <v>0</v>
      </c>
      <c r="N136" s="158">
        <v>0</v>
      </c>
      <c r="O136" s="158">
        <v>0</v>
      </c>
      <c r="Q136" s="200">
        <v>0</v>
      </c>
      <c r="R136" s="158">
        <v>0</v>
      </c>
      <c r="S136" s="158">
        <v>0</v>
      </c>
      <c r="U136" s="200">
        <v>0</v>
      </c>
      <c r="V136" s="158">
        <v>0</v>
      </c>
      <c r="W136" s="158">
        <v>0</v>
      </c>
      <c r="Y136" s="200">
        <v>0</v>
      </c>
      <c r="Z136" s="158">
        <v>0</v>
      </c>
      <c r="AA136" s="158">
        <v>0</v>
      </c>
      <c r="AC136" s="200">
        <v>0</v>
      </c>
      <c r="AD136" s="158">
        <v>0</v>
      </c>
      <c r="AE136" s="158">
        <v>0</v>
      </c>
      <c r="AG136" s="200">
        <v>0</v>
      </c>
      <c r="AH136" s="158">
        <v>0</v>
      </c>
      <c r="AI136" s="158">
        <v>0</v>
      </c>
      <c r="AK136" s="200">
        <v>0</v>
      </c>
      <c r="AL136" s="158">
        <v>0</v>
      </c>
      <c r="AM136" s="158">
        <v>0</v>
      </c>
      <c r="AO136" s="200">
        <v>0</v>
      </c>
      <c r="AP136" s="158">
        <v>0</v>
      </c>
      <c r="AQ136" s="158">
        <v>0</v>
      </c>
      <c r="AS136" s="160">
        <v>0</v>
      </c>
      <c r="AT136" s="158">
        <v>0</v>
      </c>
      <c r="AU136" s="158">
        <v>0</v>
      </c>
    </row>
    <row r="137" spans="2:47" x14ac:dyDescent="0.25">
      <c r="B137" s="139">
        <v>3250</v>
      </c>
      <c r="C137" s="193"/>
      <c r="D137" s="199" t="s">
        <v>53</v>
      </c>
      <c r="E137" s="200">
        <f t="shared" si="192"/>
        <v>0</v>
      </c>
      <c r="F137" s="158">
        <f t="shared" si="192"/>
        <v>0</v>
      </c>
      <c r="G137" s="158">
        <f t="shared" si="192"/>
        <v>0</v>
      </c>
      <c r="I137" s="200">
        <v>0</v>
      </c>
      <c r="J137" s="158">
        <v>0</v>
      </c>
      <c r="K137" s="158">
        <v>0</v>
      </c>
      <c r="M137" s="200">
        <v>0</v>
      </c>
      <c r="N137" s="158">
        <v>0</v>
      </c>
      <c r="O137" s="158">
        <v>0</v>
      </c>
      <c r="Q137" s="200">
        <v>0</v>
      </c>
      <c r="R137" s="158">
        <v>0</v>
      </c>
      <c r="S137" s="158">
        <v>0</v>
      </c>
      <c r="U137" s="200">
        <v>0</v>
      </c>
      <c r="V137" s="158">
        <v>0</v>
      </c>
      <c r="W137" s="158">
        <v>0</v>
      </c>
      <c r="Y137" s="200">
        <v>0</v>
      </c>
      <c r="Z137" s="158">
        <v>0</v>
      </c>
      <c r="AA137" s="158">
        <v>0</v>
      </c>
      <c r="AC137" s="200">
        <v>0</v>
      </c>
      <c r="AD137" s="158">
        <v>0</v>
      </c>
      <c r="AE137" s="158">
        <v>0</v>
      </c>
      <c r="AG137" s="200">
        <v>0</v>
      </c>
      <c r="AH137" s="158">
        <v>0</v>
      </c>
      <c r="AI137" s="158">
        <v>0</v>
      </c>
      <c r="AK137" s="200">
        <v>0</v>
      </c>
      <c r="AL137" s="158">
        <v>0</v>
      </c>
      <c r="AM137" s="158">
        <v>0</v>
      </c>
      <c r="AO137" s="200">
        <v>0</v>
      </c>
      <c r="AP137" s="158">
        <v>0</v>
      </c>
      <c r="AQ137" s="158">
        <v>0</v>
      </c>
      <c r="AS137" s="160">
        <v>0</v>
      </c>
      <c r="AT137" s="158">
        <v>0</v>
      </c>
      <c r="AU137" s="158">
        <v>0</v>
      </c>
    </row>
    <row r="138" spans="2:47" x14ac:dyDescent="0.25">
      <c r="B138" s="139"/>
      <c r="C138" s="193"/>
      <c r="D138" s="199"/>
      <c r="E138" s="200"/>
      <c r="F138" s="158"/>
      <c r="G138" s="158"/>
      <c r="I138" s="200"/>
      <c r="J138" s="158"/>
      <c r="K138" s="158"/>
      <c r="M138" s="200"/>
      <c r="N138" s="158"/>
      <c r="O138" s="158"/>
      <c r="Q138" s="200"/>
      <c r="R138" s="158"/>
      <c r="S138" s="158"/>
      <c r="U138" s="200"/>
      <c r="V138" s="158"/>
      <c r="W138" s="158"/>
      <c r="Y138" s="200"/>
      <c r="Z138" s="158"/>
      <c r="AA138" s="158"/>
      <c r="AC138" s="200"/>
      <c r="AD138" s="158"/>
      <c r="AE138" s="158"/>
      <c r="AG138" s="200"/>
      <c r="AH138" s="158"/>
      <c r="AI138" s="158"/>
      <c r="AK138" s="200"/>
      <c r="AL138" s="158"/>
      <c r="AM138" s="158"/>
      <c r="AO138" s="200"/>
      <c r="AP138" s="158"/>
      <c r="AQ138" s="158"/>
      <c r="AS138" s="160"/>
      <c r="AT138" s="158"/>
      <c r="AU138" s="158"/>
    </row>
    <row r="139" spans="2:47" x14ac:dyDescent="0.25">
      <c r="B139" s="139">
        <v>3300</v>
      </c>
      <c r="C139" s="219" t="s">
        <v>54</v>
      </c>
      <c r="D139" s="198"/>
      <c r="E139" s="377">
        <f>SUM(E140:E141)</f>
        <v>0</v>
      </c>
      <c r="F139" s="179">
        <f>SUM(F140:F141)</f>
        <v>0</v>
      </c>
      <c r="G139" s="179">
        <f>SUM(G140:G141)</f>
        <v>0</v>
      </c>
      <c r="I139" s="377">
        <f t="shared" ref="I139:K139" si="193">SUM(I140:I141)</f>
        <v>0</v>
      </c>
      <c r="J139" s="179">
        <f t="shared" si="193"/>
        <v>0</v>
      </c>
      <c r="K139" s="179">
        <f t="shared" si="193"/>
        <v>0</v>
      </c>
      <c r="M139" s="377">
        <f t="shared" ref="M139:O139" si="194">SUM(M140:M141)</f>
        <v>0</v>
      </c>
      <c r="N139" s="179">
        <f t="shared" si="194"/>
        <v>0</v>
      </c>
      <c r="O139" s="179">
        <f t="shared" si="194"/>
        <v>0</v>
      </c>
      <c r="Q139" s="377">
        <f t="shared" ref="Q139:S139" si="195">SUM(Q140:Q141)</f>
        <v>0</v>
      </c>
      <c r="R139" s="179">
        <f t="shared" si="195"/>
        <v>0</v>
      </c>
      <c r="S139" s="179">
        <f t="shared" si="195"/>
        <v>0</v>
      </c>
      <c r="U139" s="377">
        <f t="shared" ref="U139:W139" si="196">SUM(U140:U141)</f>
        <v>0</v>
      </c>
      <c r="V139" s="179">
        <f t="shared" si="196"/>
        <v>0</v>
      </c>
      <c r="W139" s="179">
        <f t="shared" si="196"/>
        <v>0</v>
      </c>
      <c r="Y139" s="377">
        <f t="shared" ref="Y139:AA139" si="197">SUM(Y140:Y141)</f>
        <v>0</v>
      </c>
      <c r="Z139" s="179">
        <f t="shared" si="197"/>
        <v>0</v>
      </c>
      <c r="AA139" s="179">
        <f t="shared" si="197"/>
        <v>0</v>
      </c>
      <c r="AC139" s="377">
        <f t="shared" ref="AC139:AE139" si="198">SUM(AC140:AC141)</f>
        <v>0</v>
      </c>
      <c r="AD139" s="179">
        <f t="shared" si="198"/>
        <v>0</v>
      </c>
      <c r="AE139" s="179">
        <f t="shared" si="198"/>
        <v>0</v>
      </c>
      <c r="AG139" s="377">
        <f t="shared" ref="AG139:AI139" si="199">SUM(AG140:AG141)</f>
        <v>0</v>
      </c>
      <c r="AH139" s="179">
        <f t="shared" si="199"/>
        <v>0</v>
      </c>
      <c r="AI139" s="179">
        <f t="shared" si="199"/>
        <v>0</v>
      </c>
      <c r="AK139" s="377">
        <f t="shared" ref="AK139:AM139" si="200">SUM(AK140:AK141)</f>
        <v>0</v>
      </c>
      <c r="AL139" s="179">
        <f t="shared" si="200"/>
        <v>0</v>
      </c>
      <c r="AM139" s="179">
        <f t="shared" si="200"/>
        <v>0</v>
      </c>
      <c r="AO139" s="377">
        <f t="shared" ref="AO139:AQ139" si="201">SUM(AO140:AO141)</f>
        <v>0</v>
      </c>
      <c r="AP139" s="179">
        <f t="shared" si="201"/>
        <v>0</v>
      </c>
      <c r="AQ139" s="179">
        <f t="shared" si="201"/>
        <v>0</v>
      </c>
      <c r="AS139" s="180">
        <f>SUM(AS140:AS141)</f>
        <v>0</v>
      </c>
      <c r="AT139" s="179">
        <f>SUM(AT140:AT141)</f>
        <v>0</v>
      </c>
      <c r="AU139" s="179">
        <f>SUM(AU140:AU141)</f>
        <v>0</v>
      </c>
    </row>
    <row r="140" spans="2:47" x14ac:dyDescent="0.25">
      <c r="B140" s="139">
        <v>3310</v>
      </c>
      <c r="C140" s="193"/>
      <c r="D140" s="199" t="s">
        <v>55</v>
      </c>
      <c r="E140" s="200">
        <f t="shared" ref="E140:G141" si="202">+I140+M140+Q140+U140+Y140+AC140+AG140+AK140+AO140+AS140</f>
        <v>0</v>
      </c>
      <c r="F140" s="158">
        <f t="shared" si="202"/>
        <v>0</v>
      </c>
      <c r="G140" s="158">
        <f t="shared" si="202"/>
        <v>0</v>
      </c>
      <c r="I140" s="200">
        <v>0</v>
      </c>
      <c r="J140" s="158">
        <v>0</v>
      </c>
      <c r="K140" s="158">
        <v>0</v>
      </c>
      <c r="M140" s="200">
        <v>0</v>
      </c>
      <c r="N140" s="158">
        <v>0</v>
      </c>
      <c r="O140" s="158">
        <v>0</v>
      </c>
      <c r="Q140" s="200">
        <v>0</v>
      </c>
      <c r="R140" s="158">
        <v>0</v>
      </c>
      <c r="S140" s="158">
        <v>0</v>
      </c>
      <c r="U140" s="200">
        <v>0</v>
      </c>
      <c r="V140" s="158">
        <v>0</v>
      </c>
      <c r="W140" s="158">
        <v>0</v>
      </c>
      <c r="Y140" s="200">
        <v>0</v>
      </c>
      <c r="Z140" s="158">
        <v>0</v>
      </c>
      <c r="AA140" s="158">
        <v>0</v>
      </c>
      <c r="AC140" s="200">
        <v>0</v>
      </c>
      <c r="AD140" s="158">
        <v>0</v>
      </c>
      <c r="AE140" s="158">
        <v>0</v>
      </c>
      <c r="AG140" s="200">
        <v>0</v>
      </c>
      <c r="AH140" s="158">
        <v>0</v>
      </c>
      <c r="AI140" s="158">
        <v>0</v>
      </c>
      <c r="AK140" s="200">
        <v>0</v>
      </c>
      <c r="AL140" s="158">
        <v>0</v>
      </c>
      <c r="AM140" s="158">
        <v>0</v>
      </c>
      <c r="AO140" s="200">
        <v>0</v>
      </c>
      <c r="AP140" s="158">
        <v>0</v>
      </c>
      <c r="AQ140" s="158">
        <v>0</v>
      </c>
      <c r="AS140" s="160">
        <v>0</v>
      </c>
      <c r="AT140" s="158">
        <v>0</v>
      </c>
      <c r="AU140" s="158">
        <v>0</v>
      </c>
    </row>
    <row r="141" spans="2:47" x14ac:dyDescent="0.25">
      <c r="B141" s="139">
        <v>3320</v>
      </c>
      <c r="C141" s="193"/>
      <c r="D141" s="199" t="s">
        <v>56</v>
      </c>
      <c r="E141" s="200">
        <f t="shared" si="202"/>
        <v>0</v>
      </c>
      <c r="F141" s="158">
        <f t="shared" si="202"/>
        <v>0</v>
      </c>
      <c r="G141" s="158">
        <f t="shared" si="202"/>
        <v>0</v>
      </c>
      <c r="I141" s="200">
        <v>0</v>
      </c>
      <c r="J141" s="158">
        <v>0</v>
      </c>
      <c r="K141" s="158">
        <v>0</v>
      </c>
      <c r="M141" s="200">
        <v>0</v>
      </c>
      <c r="N141" s="158">
        <v>0</v>
      </c>
      <c r="O141" s="158">
        <v>0</v>
      </c>
      <c r="Q141" s="200">
        <v>0</v>
      </c>
      <c r="R141" s="158">
        <v>0</v>
      </c>
      <c r="S141" s="158">
        <v>0</v>
      </c>
      <c r="U141" s="200">
        <v>0</v>
      </c>
      <c r="V141" s="158">
        <v>0</v>
      </c>
      <c r="W141" s="158">
        <v>0</v>
      </c>
      <c r="Y141" s="200">
        <v>0</v>
      </c>
      <c r="Z141" s="158">
        <v>0</v>
      </c>
      <c r="AA141" s="158">
        <v>0</v>
      </c>
      <c r="AC141" s="200">
        <v>0</v>
      </c>
      <c r="AD141" s="158">
        <v>0</v>
      </c>
      <c r="AE141" s="158">
        <v>0</v>
      </c>
      <c r="AG141" s="200">
        <v>0</v>
      </c>
      <c r="AH141" s="158">
        <v>0</v>
      </c>
      <c r="AI141" s="158">
        <v>0</v>
      </c>
      <c r="AK141" s="200">
        <v>0</v>
      </c>
      <c r="AL141" s="158">
        <v>0</v>
      </c>
      <c r="AM141" s="158">
        <v>0</v>
      </c>
      <c r="AO141" s="200">
        <v>0</v>
      </c>
      <c r="AP141" s="158">
        <v>0</v>
      </c>
      <c r="AQ141" s="158">
        <v>0</v>
      </c>
      <c r="AS141" s="160">
        <v>0</v>
      </c>
      <c r="AT141" s="158">
        <v>0</v>
      </c>
      <c r="AU141" s="158">
        <v>0</v>
      </c>
    </row>
    <row r="142" spans="2:47" x14ac:dyDescent="0.25">
      <c r="B142" s="139"/>
      <c r="C142" s="193"/>
      <c r="D142" s="199"/>
      <c r="E142" s="200"/>
      <c r="F142" s="158"/>
      <c r="G142" s="158"/>
      <c r="I142" s="200"/>
      <c r="J142" s="158"/>
      <c r="K142" s="158"/>
      <c r="M142" s="200"/>
      <c r="N142" s="158"/>
      <c r="O142" s="158"/>
      <c r="Q142" s="200"/>
      <c r="R142" s="158"/>
      <c r="S142" s="158"/>
      <c r="U142" s="200"/>
      <c r="V142" s="158"/>
      <c r="W142" s="158"/>
      <c r="Y142" s="200"/>
      <c r="Z142" s="158"/>
      <c r="AA142" s="158"/>
      <c r="AC142" s="200"/>
      <c r="AD142" s="158"/>
      <c r="AE142" s="158"/>
      <c r="AG142" s="200"/>
      <c r="AH142" s="158"/>
      <c r="AI142" s="158"/>
      <c r="AK142" s="200"/>
      <c r="AL142" s="158"/>
      <c r="AM142" s="158"/>
      <c r="AO142" s="200"/>
      <c r="AP142" s="158"/>
      <c r="AQ142" s="158"/>
      <c r="AS142" s="160"/>
      <c r="AT142" s="158"/>
      <c r="AU142" s="158"/>
    </row>
    <row r="143" spans="2:47" x14ac:dyDescent="0.25">
      <c r="B143" s="139">
        <v>3000</v>
      </c>
      <c r="C143" s="193"/>
      <c r="D143" s="215" t="s">
        <v>57</v>
      </c>
      <c r="E143" s="377">
        <f>+E132+E127+E139</f>
        <v>0</v>
      </c>
      <c r="F143" s="179">
        <f t="shared" ref="F143:G143" si="203">+F132+F127+F139</f>
        <v>0</v>
      </c>
      <c r="G143" s="179">
        <f t="shared" si="203"/>
        <v>0</v>
      </c>
      <c r="I143" s="377">
        <f t="shared" ref="I143:K143" si="204">+I132+I127+I139</f>
        <v>0</v>
      </c>
      <c r="J143" s="179">
        <f t="shared" si="204"/>
        <v>0</v>
      </c>
      <c r="K143" s="179">
        <f t="shared" si="204"/>
        <v>0</v>
      </c>
      <c r="M143" s="377">
        <f t="shared" ref="M143:O143" si="205">+M132+M127+M139</f>
        <v>0</v>
      </c>
      <c r="N143" s="179">
        <f t="shared" si="205"/>
        <v>0</v>
      </c>
      <c r="O143" s="179">
        <f t="shared" si="205"/>
        <v>0</v>
      </c>
      <c r="Q143" s="377">
        <f t="shared" ref="Q143:S143" si="206">+Q132+Q127+Q139</f>
        <v>0</v>
      </c>
      <c r="R143" s="179">
        <f t="shared" si="206"/>
        <v>0</v>
      </c>
      <c r="S143" s="179">
        <f t="shared" si="206"/>
        <v>0</v>
      </c>
      <c r="U143" s="377">
        <f t="shared" ref="U143:W143" si="207">+U132+U127+U139</f>
        <v>0</v>
      </c>
      <c r="V143" s="179">
        <f t="shared" si="207"/>
        <v>0</v>
      </c>
      <c r="W143" s="179">
        <f t="shared" si="207"/>
        <v>0</v>
      </c>
      <c r="Y143" s="377">
        <f t="shared" ref="Y143:AA143" si="208">+Y132+Y127+Y139</f>
        <v>0</v>
      </c>
      <c r="Z143" s="179">
        <f t="shared" si="208"/>
        <v>0</v>
      </c>
      <c r="AA143" s="179">
        <f t="shared" si="208"/>
        <v>0</v>
      </c>
      <c r="AC143" s="377">
        <f t="shared" ref="AC143:AE143" si="209">+AC132+AC127+AC139</f>
        <v>0</v>
      </c>
      <c r="AD143" s="179">
        <f t="shared" si="209"/>
        <v>0</v>
      </c>
      <c r="AE143" s="179">
        <f t="shared" si="209"/>
        <v>0</v>
      </c>
      <c r="AG143" s="377">
        <f t="shared" ref="AG143:AI143" si="210">+AG132+AG127+AG139</f>
        <v>0</v>
      </c>
      <c r="AH143" s="179">
        <f t="shared" si="210"/>
        <v>0</v>
      </c>
      <c r="AI143" s="179">
        <f t="shared" si="210"/>
        <v>0</v>
      </c>
      <c r="AK143" s="377">
        <f t="shared" ref="AK143:AM143" si="211">+AK132+AK127+AK139</f>
        <v>0</v>
      </c>
      <c r="AL143" s="179">
        <f t="shared" si="211"/>
        <v>0</v>
      </c>
      <c r="AM143" s="179">
        <f t="shared" si="211"/>
        <v>0</v>
      </c>
      <c r="AO143" s="377">
        <f t="shared" ref="AO143:AQ143" si="212">+AO132+AO127+AO139</f>
        <v>0</v>
      </c>
      <c r="AP143" s="179">
        <f t="shared" si="212"/>
        <v>0</v>
      </c>
      <c r="AQ143" s="179">
        <f t="shared" si="212"/>
        <v>0</v>
      </c>
      <c r="AS143" s="180">
        <f>+AS132+AS127+AS139</f>
        <v>0</v>
      </c>
      <c r="AT143" s="179">
        <f t="shared" ref="AT143:AU143" si="213">+AT132+AT127+AT139</f>
        <v>0</v>
      </c>
      <c r="AU143" s="179">
        <f t="shared" si="213"/>
        <v>0</v>
      </c>
    </row>
    <row r="144" spans="2:47" x14ac:dyDescent="0.25">
      <c r="B144" s="139"/>
      <c r="C144" s="193"/>
      <c r="D144" s="194"/>
      <c r="E144" s="204"/>
      <c r="F144" s="149"/>
      <c r="G144" s="149"/>
      <c r="I144" s="204"/>
      <c r="J144" s="149"/>
      <c r="K144" s="149"/>
      <c r="M144" s="204"/>
      <c r="N144" s="149"/>
      <c r="O144" s="149"/>
      <c r="Q144" s="204"/>
      <c r="R144" s="149"/>
      <c r="S144" s="149"/>
      <c r="U144" s="204"/>
      <c r="V144" s="149"/>
      <c r="W144" s="149"/>
      <c r="Y144" s="204"/>
      <c r="Z144" s="149"/>
      <c r="AA144" s="149"/>
      <c r="AC144" s="204"/>
      <c r="AD144" s="149"/>
      <c r="AE144" s="149"/>
      <c r="AG144" s="204"/>
      <c r="AH144" s="149"/>
      <c r="AI144" s="149"/>
      <c r="AK144" s="204"/>
      <c r="AL144" s="149"/>
      <c r="AM144" s="149"/>
      <c r="AO144" s="204"/>
      <c r="AP144" s="149"/>
      <c r="AQ144" s="149"/>
      <c r="AS144" s="152"/>
      <c r="AT144" s="149"/>
      <c r="AU144" s="149"/>
    </row>
    <row r="145" spans="2:47" x14ac:dyDescent="0.25">
      <c r="B145" s="139"/>
      <c r="C145" s="193"/>
      <c r="D145" s="194" t="s">
        <v>58</v>
      </c>
      <c r="E145" s="204">
        <f>+E143+E123</f>
        <v>0</v>
      </c>
      <c r="F145" s="149">
        <f t="shared" ref="F145:G145" si="214">+F143+F123</f>
        <v>0</v>
      </c>
      <c r="G145" s="149">
        <f t="shared" si="214"/>
        <v>0</v>
      </c>
      <c r="I145" s="204">
        <f t="shared" ref="I145:K145" si="215">+I143+I123</f>
        <v>0</v>
      </c>
      <c r="J145" s="149">
        <f t="shared" si="215"/>
        <v>0</v>
      </c>
      <c r="K145" s="149">
        <f t="shared" si="215"/>
        <v>0</v>
      </c>
      <c r="M145" s="204">
        <f t="shared" ref="M145:O145" si="216">+M143+M123</f>
        <v>0</v>
      </c>
      <c r="N145" s="149">
        <f t="shared" si="216"/>
        <v>0</v>
      </c>
      <c r="O145" s="149">
        <f t="shared" si="216"/>
        <v>0</v>
      </c>
      <c r="Q145" s="204">
        <f t="shared" ref="Q145:S145" si="217">+Q143+Q123</f>
        <v>0</v>
      </c>
      <c r="R145" s="149">
        <f t="shared" si="217"/>
        <v>0</v>
      </c>
      <c r="S145" s="149">
        <f t="shared" si="217"/>
        <v>0</v>
      </c>
      <c r="U145" s="204">
        <f t="shared" ref="U145:W145" si="218">+U143+U123</f>
        <v>0</v>
      </c>
      <c r="V145" s="149">
        <f t="shared" si="218"/>
        <v>0</v>
      </c>
      <c r="W145" s="149">
        <f t="shared" si="218"/>
        <v>0</v>
      </c>
      <c r="Y145" s="204">
        <f t="shared" ref="Y145:AA145" si="219">+Y143+Y123</f>
        <v>0</v>
      </c>
      <c r="Z145" s="149">
        <f t="shared" si="219"/>
        <v>0</v>
      </c>
      <c r="AA145" s="149">
        <f t="shared" si="219"/>
        <v>0</v>
      </c>
      <c r="AC145" s="204">
        <f t="shared" ref="AC145:AE145" si="220">+AC143+AC123</f>
        <v>0</v>
      </c>
      <c r="AD145" s="149">
        <f t="shared" si="220"/>
        <v>0</v>
      </c>
      <c r="AE145" s="149">
        <f t="shared" si="220"/>
        <v>0</v>
      </c>
      <c r="AG145" s="204">
        <f t="shared" ref="AG145:AI145" si="221">+AG143+AG123</f>
        <v>0</v>
      </c>
      <c r="AH145" s="149">
        <f t="shared" si="221"/>
        <v>0</v>
      </c>
      <c r="AI145" s="149">
        <f t="shared" si="221"/>
        <v>0</v>
      </c>
      <c r="AK145" s="204">
        <f t="shared" ref="AK145:AM145" si="222">+AK143+AK123</f>
        <v>0</v>
      </c>
      <c r="AL145" s="149">
        <f t="shared" si="222"/>
        <v>0</v>
      </c>
      <c r="AM145" s="149">
        <f t="shared" si="222"/>
        <v>0</v>
      </c>
      <c r="AO145" s="204">
        <f t="shared" ref="AO145:AQ145" si="223">+AO143+AO123</f>
        <v>0</v>
      </c>
      <c r="AP145" s="149">
        <f t="shared" si="223"/>
        <v>0</v>
      </c>
      <c r="AQ145" s="149">
        <f t="shared" si="223"/>
        <v>0</v>
      </c>
      <c r="AS145" s="152">
        <f>+AS143+AS123</f>
        <v>0</v>
      </c>
      <c r="AT145" s="149">
        <f t="shared" ref="AT145:AU145" si="224">+AT143+AT123</f>
        <v>0</v>
      </c>
      <c r="AU145" s="149">
        <f t="shared" si="224"/>
        <v>0</v>
      </c>
    </row>
    <row r="146" spans="2:47" x14ac:dyDescent="0.25">
      <c r="B146" s="182"/>
      <c r="C146" s="205"/>
      <c r="D146" s="39"/>
      <c r="E146" s="372"/>
      <c r="F146" s="40"/>
      <c r="G146" s="40"/>
      <c r="I146" s="372"/>
      <c r="J146" s="40"/>
      <c r="K146" s="40"/>
      <c r="M146" s="372"/>
      <c r="N146" s="40"/>
      <c r="O146" s="40"/>
      <c r="Q146" s="372"/>
      <c r="R146" s="40"/>
      <c r="S146" s="40"/>
      <c r="U146" s="372"/>
      <c r="V146" s="40"/>
      <c r="W146" s="40"/>
      <c r="Y146" s="372"/>
      <c r="Z146" s="40"/>
      <c r="AA146" s="40"/>
      <c r="AC146" s="372"/>
      <c r="AD146" s="40"/>
      <c r="AE146" s="40"/>
      <c r="AG146" s="372"/>
      <c r="AH146" s="40"/>
      <c r="AI146" s="40"/>
      <c r="AK146" s="372"/>
      <c r="AL146" s="40"/>
      <c r="AM146" s="40"/>
      <c r="AO146" s="372"/>
      <c r="AP146" s="40"/>
      <c r="AQ146" s="40"/>
      <c r="AS146" s="220"/>
      <c r="AT146" s="40"/>
      <c r="AU146" s="40"/>
    </row>
    <row r="147" spans="2:47" x14ac:dyDescent="0.25">
      <c r="E147" s="222">
        <f>+E63-E133</f>
        <v>0</v>
      </c>
      <c r="F147" s="222">
        <f t="shared" ref="F147:G147" si="225">+F63-F133</f>
        <v>0</v>
      </c>
      <c r="G147" s="222">
        <f t="shared" si="225"/>
        <v>0</v>
      </c>
      <c r="I147" s="222">
        <f t="shared" ref="I147:K147" si="226">+I63-I133</f>
        <v>0</v>
      </c>
      <c r="J147" s="222">
        <f t="shared" si="226"/>
        <v>0</v>
      </c>
      <c r="K147" s="222">
        <f t="shared" si="226"/>
        <v>0</v>
      </c>
      <c r="M147" s="222">
        <f t="shared" ref="M147:O147" si="227">+M63-M133</f>
        <v>0</v>
      </c>
      <c r="N147" s="222">
        <f t="shared" si="227"/>
        <v>0</v>
      </c>
      <c r="O147" s="222">
        <f t="shared" si="227"/>
        <v>0</v>
      </c>
      <c r="Q147" s="222">
        <f t="shared" ref="Q147:S147" si="228">+Q63-Q133</f>
        <v>0</v>
      </c>
      <c r="R147" s="222">
        <f t="shared" si="228"/>
        <v>0</v>
      </c>
      <c r="S147" s="222">
        <f t="shared" si="228"/>
        <v>0</v>
      </c>
      <c r="U147" s="222">
        <f t="shared" ref="U147:W147" si="229">+U63-U133</f>
        <v>0</v>
      </c>
      <c r="V147" s="222">
        <f t="shared" si="229"/>
        <v>0</v>
      </c>
      <c r="W147" s="222">
        <f t="shared" si="229"/>
        <v>0</v>
      </c>
      <c r="Y147" s="222">
        <f t="shared" ref="Y147:AA147" si="230">+Y63-Y133</f>
        <v>0</v>
      </c>
      <c r="Z147" s="222">
        <f t="shared" si="230"/>
        <v>0</v>
      </c>
      <c r="AA147" s="222">
        <f t="shared" si="230"/>
        <v>0</v>
      </c>
      <c r="AC147" s="222">
        <f t="shared" ref="AC147:AE147" si="231">+AC63-AC133</f>
        <v>0</v>
      </c>
      <c r="AD147" s="222">
        <f t="shared" si="231"/>
        <v>0</v>
      </c>
      <c r="AE147" s="222">
        <f t="shared" si="231"/>
        <v>0</v>
      </c>
      <c r="AG147" s="222">
        <f t="shared" ref="AG147:AI147" si="232">+AG63-AG133</f>
        <v>0</v>
      </c>
      <c r="AH147" s="222">
        <f t="shared" si="232"/>
        <v>0</v>
      </c>
      <c r="AI147" s="222">
        <f t="shared" si="232"/>
        <v>0</v>
      </c>
      <c r="AK147" s="222">
        <f t="shared" ref="AK147:AM147" si="233">+AK63-AK133</f>
        <v>0</v>
      </c>
      <c r="AL147" s="222">
        <f t="shared" si="233"/>
        <v>0</v>
      </c>
      <c r="AM147" s="222">
        <f t="shared" si="233"/>
        <v>0</v>
      </c>
      <c r="AO147" s="222">
        <f t="shared" ref="AO147:AQ147" si="234">+AO63-AO133</f>
        <v>0</v>
      </c>
      <c r="AP147" s="222">
        <f t="shared" si="234"/>
        <v>0</v>
      </c>
      <c r="AQ147" s="222">
        <f t="shared" si="234"/>
        <v>0</v>
      </c>
      <c r="AS147" s="222">
        <f t="shared" ref="AS147:AU147" si="235">+AS63-AS133</f>
        <v>0</v>
      </c>
      <c r="AT147" s="222">
        <f t="shared" si="235"/>
        <v>0</v>
      </c>
      <c r="AU147" s="222">
        <f t="shared" si="235"/>
        <v>0</v>
      </c>
    </row>
    <row r="148" spans="2:47" x14ac:dyDescent="0.25">
      <c r="E148" s="222">
        <f>+E97-E123-E143</f>
        <v>0</v>
      </c>
      <c r="F148" s="222">
        <f t="shared" ref="F148:G148" si="236">+F97-F123-F143</f>
        <v>0</v>
      </c>
      <c r="G148" s="222">
        <f t="shared" si="236"/>
        <v>0</v>
      </c>
      <c r="I148" s="222">
        <f t="shared" ref="I148:K148" si="237">+I97-I123-I143</f>
        <v>0</v>
      </c>
      <c r="J148" s="222">
        <f t="shared" si="237"/>
        <v>0</v>
      </c>
      <c r="K148" s="222">
        <f t="shared" si="237"/>
        <v>0</v>
      </c>
      <c r="M148" s="222">
        <f t="shared" ref="M148:O148" si="238">+M97-M123-M143</f>
        <v>0</v>
      </c>
      <c r="N148" s="222">
        <f t="shared" si="238"/>
        <v>0</v>
      </c>
      <c r="O148" s="222">
        <f t="shared" si="238"/>
        <v>0</v>
      </c>
      <c r="Q148" s="222">
        <f t="shared" ref="Q148:S148" si="239">+Q97-Q123-Q143</f>
        <v>0</v>
      </c>
      <c r="R148" s="222">
        <f t="shared" si="239"/>
        <v>0</v>
      </c>
      <c r="S148" s="222">
        <f t="shared" si="239"/>
        <v>0</v>
      </c>
      <c r="U148" s="222">
        <f t="shared" ref="U148:W148" si="240">+U97-U123-U143</f>
        <v>0</v>
      </c>
      <c r="V148" s="222">
        <f t="shared" si="240"/>
        <v>0</v>
      </c>
      <c r="W148" s="222">
        <f t="shared" si="240"/>
        <v>0</v>
      </c>
      <c r="Y148" s="222">
        <f t="shared" ref="Y148:AA148" si="241">+Y97-Y123-Y143</f>
        <v>0</v>
      </c>
      <c r="Z148" s="222">
        <f t="shared" si="241"/>
        <v>0</v>
      </c>
      <c r="AA148" s="222">
        <f t="shared" si="241"/>
        <v>0</v>
      </c>
      <c r="AC148" s="222">
        <f t="shared" ref="AC148:AE148" si="242">+AC97-AC123-AC143</f>
        <v>0</v>
      </c>
      <c r="AD148" s="222">
        <f t="shared" si="242"/>
        <v>0</v>
      </c>
      <c r="AE148" s="222">
        <f t="shared" si="242"/>
        <v>0</v>
      </c>
      <c r="AG148" s="222">
        <f t="shared" ref="AG148:AI148" si="243">+AG97-AG123-AG143</f>
        <v>0</v>
      </c>
      <c r="AH148" s="222">
        <f t="shared" si="243"/>
        <v>0</v>
      </c>
      <c r="AI148" s="222">
        <f t="shared" si="243"/>
        <v>0</v>
      </c>
      <c r="AK148" s="222">
        <f t="shared" ref="AK148:AM148" si="244">+AK97-AK123-AK143</f>
        <v>0</v>
      </c>
      <c r="AL148" s="222">
        <f t="shared" si="244"/>
        <v>0</v>
      </c>
      <c r="AM148" s="222">
        <f t="shared" si="244"/>
        <v>0</v>
      </c>
      <c r="AO148" s="222">
        <f t="shared" ref="AO148:AQ148" si="245">+AO97-AO123-AO143</f>
        <v>0</v>
      </c>
      <c r="AP148" s="222">
        <f t="shared" si="245"/>
        <v>0</v>
      </c>
      <c r="AQ148" s="222">
        <f t="shared" si="245"/>
        <v>0</v>
      </c>
      <c r="AS148" s="222">
        <f t="shared" ref="AS148:AU148" si="246">+AS97-AS123-AS143</f>
        <v>0</v>
      </c>
      <c r="AT148" s="222">
        <f t="shared" si="246"/>
        <v>0</v>
      </c>
      <c r="AU148" s="222">
        <f t="shared" si="246"/>
        <v>0</v>
      </c>
    </row>
  </sheetData>
  <mergeCells count="26">
    <mergeCell ref="B1:G1"/>
    <mergeCell ref="B2:G2"/>
    <mergeCell ref="B3:G3"/>
    <mergeCell ref="I3:K3"/>
    <mergeCell ref="M3:O3"/>
    <mergeCell ref="Q69:S69"/>
    <mergeCell ref="U69:W69"/>
    <mergeCell ref="Y69:AA69"/>
    <mergeCell ref="AC69:AE69"/>
    <mergeCell ref="U3:W3"/>
    <mergeCell ref="Y3:AA3"/>
    <mergeCell ref="AC3:AE3"/>
    <mergeCell ref="Q3:S3"/>
    <mergeCell ref="B67:G67"/>
    <mergeCell ref="B68:G68"/>
    <mergeCell ref="B69:G69"/>
    <mergeCell ref="I69:K69"/>
    <mergeCell ref="M69:O69"/>
    <mergeCell ref="AG69:AI69"/>
    <mergeCell ref="AK69:AM69"/>
    <mergeCell ref="AO69:AQ69"/>
    <mergeCell ref="AS69:AU69"/>
    <mergeCell ref="AS3:AU3"/>
    <mergeCell ref="AG3:AI3"/>
    <mergeCell ref="AK3:AM3"/>
    <mergeCell ref="AO3:AQ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workbookViewId="0">
      <selection activeCell="C6" sqref="C6"/>
    </sheetView>
  </sheetViews>
  <sheetFormatPr baseColWidth="10" defaultRowHeight="15" x14ac:dyDescent="0.25"/>
  <cols>
    <col min="1" max="2" width="2" style="296" customWidth="1"/>
    <col min="3" max="3" width="43.28515625" style="317" customWidth="1"/>
    <col min="4" max="4" width="15.28515625" style="256" bestFit="1" customWidth="1"/>
    <col min="5" max="5" width="15.85546875" style="256" bestFit="1" customWidth="1"/>
    <col min="6" max="6" width="15.7109375" style="256" hidden="1" customWidth="1"/>
    <col min="7" max="7" width="50.7109375" style="259" customWidth="1"/>
    <col min="8" max="9" width="15.7109375" style="259" customWidth="1"/>
    <col min="10" max="10" width="16" style="259" hidden="1" customWidth="1"/>
    <col min="11" max="11" width="5.7109375" style="259" customWidth="1"/>
    <col min="12" max="12" width="5.140625" style="296" customWidth="1"/>
    <col min="13" max="13" width="2.42578125" style="259" customWidth="1"/>
    <col min="14" max="14" width="56.7109375" style="259" customWidth="1"/>
    <col min="15" max="15" width="17.42578125" style="259" bestFit="1" customWidth="1"/>
    <col min="16" max="16" width="16" style="259" bestFit="1" customWidth="1"/>
    <col min="17" max="17" width="17.28515625" style="259" hidden="1" customWidth="1"/>
    <col min="18" max="18" width="6.28515625" style="259" customWidth="1"/>
    <col min="19" max="19" width="5.7109375" style="296" customWidth="1"/>
    <col min="20" max="20" width="53.28515625" style="259" customWidth="1"/>
    <col min="21" max="24" width="20.28515625" style="259" customWidth="1"/>
    <col min="25" max="25" width="16.28515625" style="259" customWidth="1"/>
    <col min="26" max="26" width="7.28515625" style="259" customWidth="1"/>
    <col min="27" max="27" width="5.7109375" style="296" customWidth="1"/>
    <col min="28" max="28" width="50.7109375" style="259" customWidth="1"/>
    <col min="29" max="29" width="15.140625" style="259" customWidth="1"/>
    <col min="30" max="30" width="14.7109375" style="259" customWidth="1"/>
    <col min="31" max="31" width="15.140625" style="259" hidden="1" customWidth="1"/>
    <col min="32" max="32" width="15.28515625" style="259" hidden="1" customWidth="1"/>
    <col min="33" max="33" width="7.28515625" style="259" customWidth="1"/>
    <col min="34" max="34" width="7.28515625" style="296" customWidth="1"/>
    <col min="35" max="36" width="1.85546875" style="259" customWidth="1"/>
    <col min="37" max="37" width="57.5703125" style="259" customWidth="1"/>
    <col min="38" max="38" width="15.140625" style="259" bestFit="1" customWidth="1"/>
    <col min="39" max="39" width="15.7109375" style="259" bestFit="1" customWidth="1"/>
  </cols>
  <sheetData>
    <row r="1" spans="1:39" x14ac:dyDescent="0.25">
      <c r="A1" s="224"/>
      <c r="B1" s="224"/>
      <c r="C1" s="225"/>
      <c r="D1" s="226"/>
      <c r="E1" s="226"/>
      <c r="F1" s="226"/>
      <c r="G1" s="225"/>
      <c r="H1" s="225"/>
      <c r="I1" s="225"/>
      <c r="J1" s="225"/>
      <c r="K1" s="225"/>
      <c r="L1" s="224"/>
      <c r="M1" s="225"/>
      <c r="N1" s="225"/>
      <c r="O1" s="225"/>
      <c r="P1" s="225"/>
      <c r="Q1" s="225"/>
      <c r="R1" s="225"/>
      <c r="S1" s="224"/>
      <c r="T1" s="225"/>
      <c r="U1" s="225"/>
      <c r="V1" s="225"/>
      <c r="W1" s="225"/>
      <c r="X1" s="225"/>
      <c r="Y1" s="225"/>
      <c r="Z1" s="225"/>
      <c r="AA1" s="224"/>
      <c r="AB1" s="225"/>
      <c r="AC1" s="225"/>
      <c r="AD1" s="225"/>
      <c r="AE1" s="225"/>
      <c r="AF1" s="225"/>
      <c r="AG1" s="225"/>
      <c r="AH1" s="224"/>
      <c r="AI1" s="225"/>
      <c r="AJ1" s="225"/>
      <c r="AK1" s="225"/>
      <c r="AL1" s="225"/>
      <c r="AM1" s="225"/>
    </row>
    <row r="2" spans="1:39" ht="14.45" customHeight="1" x14ac:dyDescent="0.25">
      <c r="A2" s="224"/>
      <c r="B2" s="224"/>
      <c r="C2" s="431" t="str">
        <f>+'[7]32200'!B1</f>
        <v>3.2.2.0.0 Entidades Paramunicipales Empresariales Financieras Monetarias Con Participacion Estatal Mayoritaria</v>
      </c>
      <c r="D2" s="432"/>
      <c r="E2" s="432"/>
      <c r="F2" s="432"/>
      <c r="G2" s="432"/>
      <c r="H2" s="432"/>
      <c r="I2" s="432"/>
      <c r="J2" s="227"/>
      <c r="K2" s="225"/>
      <c r="L2" s="224"/>
      <c r="M2" s="431" t="str">
        <f>+C2</f>
        <v>3.2.2.0.0 Entidades Paramunicipales Empresariales Financieras Monetarias Con Participacion Estatal Mayoritaria</v>
      </c>
      <c r="N2" s="432"/>
      <c r="O2" s="432"/>
      <c r="P2" s="433"/>
      <c r="Q2" s="228"/>
      <c r="R2" s="225"/>
      <c r="S2" s="224"/>
      <c r="T2" s="386" t="str">
        <f>+C2</f>
        <v>3.2.2.0.0 Entidades Paramunicipales Empresariales Financieras Monetarias Con Participacion Estatal Mayoritaria</v>
      </c>
      <c r="U2" s="387"/>
      <c r="V2" s="387"/>
      <c r="W2" s="387"/>
      <c r="X2" s="387"/>
      <c r="Y2" s="388"/>
      <c r="Z2" s="225"/>
      <c r="AA2" s="224"/>
      <c r="AB2" s="431" t="str">
        <f>+C2</f>
        <v>3.2.2.0.0 Entidades Paramunicipales Empresariales Financieras Monetarias Con Participacion Estatal Mayoritaria</v>
      </c>
      <c r="AC2" s="432"/>
      <c r="AD2" s="432"/>
      <c r="AE2" s="229"/>
      <c r="AF2" s="230"/>
      <c r="AG2" s="225"/>
      <c r="AH2" s="224"/>
      <c r="AI2" s="431" t="str">
        <f>+C2</f>
        <v>3.2.2.0.0 Entidades Paramunicipales Empresariales Financieras Monetarias Con Participacion Estatal Mayoritaria</v>
      </c>
      <c r="AJ2" s="432"/>
      <c r="AK2" s="432"/>
      <c r="AL2" s="432"/>
      <c r="AM2" s="433"/>
    </row>
    <row r="3" spans="1:39" x14ac:dyDescent="0.25">
      <c r="A3" s="224"/>
      <c r="B3" s="224"/>
      <c r="C3" s="425" t="str">
        <f>+'[7]32200'!B68</f>
        <v>Estado de Situación Financiera</v>
      </c>
      <c r="D3" s="426"/>
      <c r="E3" s="426"/>
      <c r="F3" s="426"/>
      <c r="G3" s="426"/>
      <c r="H3" s="426"/>
      <c r="I3" s="426"/>
      <c r="J3" s="231"/>
      <c r="K3" s="225"/>
      <c r="L3" s="224"/>
      <c r="M3" s="425" t="str">
        <f>+'[7]32200'!B2</f>
        <v>Estado de Actividades</v>
      </c>
      <c r="N3" s="426"/>
      <c r="O3" s="426"/>
      <c r="P3" s="427"/>
      <c r="Q3" s="232"/>
      <c r="R3" s="225"/>
      <c r="S3" s="224"/>
      <c r="T3" s="428" t="s">
        <v>179</v>
      </c>
      <c r="U3" s="429"/>
      <c r="V3" s="429"/>
      <c r="W3" s="429"/>
      <c r="X3" s="429"/>
      <c r="Y3" s="430"/>
      <c r="Z3" s="225"/>
      <c r="AA3" s="224"/>
      <c r="AB3" s="425" t="s">
        <v>180</v>
      </c>
      <c r="AC3" s="426"/>
      <c r="AD3" s="426"/>
      <c r="AE3" s="233"/>
      <c r="AF3" s="234"/>
      <c r="AG3" s="225"/>
      <c r="AH3" s="224"/>
      <c r="AI3" s="425" t="s">
        <v>181</v>
      </c>
      <c r="AJ3" s="426"/>
      <c r="AK3" s="426"/>
      <c r="AL3" s="426"/>
      <c r="AM3" s="427"/>
    </row>
    <row r="4" spans="1:39" x14ac:dyDescent="0.25">
      <c r="A4" s="224"/>
      <c r="B4" s="224"/>
      <c r="C4" s="425" t="s">
        <v>177</v>
      </c>
      <c r="D4" s="426"/>
      <c r="E4" s="426"/>
      <c r="F4" s="426"/>
      <c r="G4" s="426"/>
      <c r="H4" s="426"/>
      <c r="I4" s="426"/>
      <c r="J4" s="231"/>
      <c r="K4" s="225"/>
      <c r="L4" s="224"/>
      <c r="M4" s="425" t="s">
        <v>177</v>
      </c>
      <c r="N4" s="426"/>
      <c r="O4" s="426"/>
      <c r="P4" s="427"/>
      <c r="Q4" s="232"/>
      <c r="R4" s="225"/>
      <c r="S4" s="224"/>
      <c r="T4" s="436" t="str">
        <f>+M4</f>
        <v>Del 01 de Enero al 31 de Diciembre de 2020</v>
      </c>
      <c r="U4" s="437"/>
      <c r="V4" s="437"/>
      <c r="W4" s="437"/>
      <c r="X4" s="437"/>
      <c r="Y4" s="438"/>
      <c r="Z4" s="225"/>
      <c r="AA4" s="235"/>
      <c r="AB4" s="425" t="str">
        <f>+M4</f>
        <v>Del 01 de Enero al 31 de Diciembre de 2020</v>
      </c>
      <c r="AC4" s="426"/>
      <c r="AD4" s="426"/>
      <c r="AE4" s="233"/>
      <c r="AF4" s="234"/>
      <c r="AG4" s="225"/>
      <c r="AH4" s="224"/>
      <c r="AI4" s="425" t="str">
        <f>+T4</f>
        <v>Del 01 de Enero al 31 de Diciembre de 2020</v>
      </c>
      <c r="AJ4" s="426"/>
      <c r="AK4" s="426"/>
      <c r="AL4" s="426"/>
      <c r="AM4" s="427"/>
    </row>
    <row r="5" spans="1:39" ht="30.6" customHeight="1" x14ac:dyDescent="0.25">
      <c r="A5" s="235"/>
      <c r="B5" s="235"/>
      <c r="C5" s="441"/>
      <c r="D5" s="442"/>
      <c r="E5" s="442"/>
      <c r="F5" s="442"/>
      <c r="G5" s="442"/>
      <c r="H5" s="442"/>
      <c r="I5" s="442"/>
      <c r="J5" s="236"/>
      <c r="K5" s="237"/>
      <c r="L5" s="235"/>
      <c r="M5" s="441"/>
      <c r="N5" s="442"/>
      <c r="O5" s="442"/>
      <c r="P5" s="443"/>
      <c r="Q5" s="238"/>
      <c r="R5" s="237"/>
      <c r="S5" s="235"/>
      <c r="T5" s="239" t="s">
        <v>115</v>
      </c>
      <c r="U5" s="240" t="s">
        <v>116</v>
      </c>
      <c r="V5" s="240" t="s">
        <v>117</v>
      </c>
      <c r="W5" s="240" t="s">
        <v>118</v>
      </c>
      <c r="X5" s="240" t="s">
        <v>119</v>
      </c>
      <c r="Y5" s="240" t="s">
        <v>120</v>
      </c>
      <c r="Z5" s="237"/>
      <c r="AA5" s="224"/>
      <c r="AB5" s="441"/>
      <c r="AC5" s="442"/>
      <c r="AD5" s="442"/>
      <c r="AE5" s="241"/>
      <c r="AF5" s="242"/>
      <c r="AG5" s="237"/>
      <c r="AH5" s="235"/>
      <c r="AI5" s="403"/>
      <c r="AJ5" s="444"/>
      <c r="AK5" s="444"/>
      <c r="AL5" s="444"/>
      <c r="AM5" s="404"/>
    </row>
    <row r="6" spans="1:39" x14ac:dyDescent="0.25">
      <c r="A6" s="243">
        <v>1000</v>
      </c>
      <c r="B6" s="243">
        <v>2000</v>
      </c>
      <c r="C6" s="244" t="s">
        <v>1</v>
      </c>
      <c r="D6" s="245">
        <v>2020</v>
      </c>
      <c r="E6" s="245" t="s">
        <v>182</v>
      </c>
      <c r="F6" s="245">
        <v>2017</v>
      </c>
      <c r="G6" s="246" t="s">
        <v>2</v>
      </c>
      <c r="H6" s="245">
        <v>2020</v>
      </c>
      <c r="I6" s="191">
        <v>2019</v>
      </c>
      <c r="J6" s="191">
        <v>2017</v>
      </c>
      <c r="K6" s="247"/>
      <c r="L6" s="248"/>
      <c r="M6" s="134"/>
      <c r="N6" s="135"/>
      <c r="O6" s="249">
        <v>2020</v>
      </c>
      <c r="P6" s="137">
        <v>2019</v>
      </c>
      <c r="Q6" s="137">
        <v>2017</v>
      </c>
      <c r="R6" s="225"/>
      <c r="S6" s="224"/>
      <c r="T6" s="250"/>
      <c r="U6" s="251"/>
      <c r="V6" s="251"/>
      <c r="W6" s="251"/>
      <c r="X6" s="251"/>
      <c r="Y6" s="252"/>
      <c r="Z6" s="225"/>
      <c r="AA6" s="243">
        <v>1000</v>
      </c>
      <c r="AB6" s="253" t="s">
        <v>1</v>
      </c>
      <c r="AC6" s="254">
        <f>IF(E32&gt;D32,E32-D32,0)</f>
        <v>0</v>
      </c>
      <c r="AD6" s="255">
        <f>IF(D32&gt;E32,D32-E32,0)</f>
        <v>0</v>
      </c>
      <c r="AE6" s="254">
        <f>IF(F32&gt;E32,F32-E32,0)</f>
        <v>0</v>
      </c>
      <c r="AF6" s="255">
        <f>IF(E32&gt;F32,E32-F32,0)</f>
        <v>0</v>
      </c>
      <c r="AG6" s="225"/>
      <c r="AH6" s="224"/>
      <c r="AI6" s="439" t="s">
        <v>115</v>
      </c>
      <c r="AJ6" s="440"/>
      <c r="AK6" s="440"/>
      <c r="AL6" s="245">
        <v>2020</v>
      </c>
      <c r="AM6" s="191">
        <v>2019</v>
      </c>
    </row>
    <row r="7" spans="1:39" x14ac:dyDescent="0.25">
      <c r="A7" s="243"/>
      <c r="B7" s="243"/>
      <c r="C7" s="244"/>
      <c r="G7" s="257"/>
      <c r="H7" s="258"/>
      <c r="I7" s="211"/>
      <c r="J7" s="211"/>
      <c r="K7" s="258"/>
      <c r="L7" s="243">
        <v>4000</v>
      </c>
      <c r="M7" s="140" t="s">
        <v>60</v>
      </c>
      <c r="N7" s="141"/>
      <c r="P7" s="143"/>
      <c r="Q7" s="143"/>
      <c r="R7" s="225"/>
      <c r="S7" s="260">
        <v>900001</v>
      </c>
      <c r="T7" s="253" t="s">
        <v>183</v>
      </c>
      <c r="U7" s="261">
        <f>SUM(U8:U10)</f>
        <v>0</v>
      </c>
      <c r="V7" s="262"/>
      <c r="W7" s="262"/>
      <c r="X7" s="261"/>
      <c r="Y7" s="263">
        <f>SUM(U7:X7)</f>
        <v>0</v>
      </c>
      <c r="Z7" s="225"/>
      <c r="AA7" s="243">
        <v>1100</v>
      </c>
      <c r="AB7" s="264" t="s">
        <v>3</v>
      </c>
      <c r="AC7" s="265">
        <f>IF(E17&gt;D17,E17-D17,0)</f>
        <v>0</v>
      </c>
      <c r="AD7" s="266">
        <f>IF(D17&gt;E17,D17-E17,0)</f>
        <v>0</v>
      </c>
      <c r="AE7" s="265">
        <f>IF(F17&gt;E17,F17-E17,0)</f>
        <v>0</v>
      </c>
      <c r="AF7" s="266">
        <f>IF(E17&gt;F17,E17-F17,0)</f>
        <v>0</v>
      </c>
      <c r="AG7" s="225"/>
      <c r="AH7" s="224"/>
      <c r="AI7" s="267"/>
      <c r="AJ7" s="268"/>
      <c r="AK7" s="269"/>
      <c r="AL7" s="270"/>
      <c r="AM7" s="271"/>
    </row>
    <row r="8" spans="1:39" x14ac:dyDescent="0.25">
      <c r="A8" s="243">
        <v>1100</v>
      </c>
      <c r="B8" s="243">
        <v>2100</v>
      </c>
      <c r="C8" s="272" t="s">
        <v>3</v>
      </c>
      <c r="G8" s="257" t="s">
        <v>4</v>
      </c>
      <c r="H8" s="273"/>
      <c r="I8" s="149"/>
      <c r="J8" s="274"/>
      <c r="K8" s="26"/>
      <c r="L8" s="243">
        <v>4100</v>
      </c>
      <c r="M8" s="145" t="s">
        <v>173</v>
      </c>
      <c r="N8" s="146"/>
      <c r="O8" s="273">
        <f>SUM(O9:O15)</f>
        <v>0</v>
      </c>
      <c r="P8" s="149">
        <f>SUM(P9:P15)</f>
        <v>0</v>
      </c>
      <c r="Q8" s="149">
        <f>SUM(Q9:Q16)</f>
        <v>0</v>
      </c>
      <c r="R8" s="225"/>
      <c r="S8" s="275">
        <v>3110</v>
      </c>
      <c r="T8" s="276" t="s">
        <v>45</v>
      </c>
      <c r="U8" s="277">
        <f>+I35</f>
        <v>0</v>
      </c>
      <c r="V8" s="262"/>
      <c r="W8" s="262"/>
      <c r="X8" s="262"/>
      <c r="Y8" s="278">
        <f>SUM(U8:X8)</f>
        <v>0</v>
      </c>
      <c r="Z8" s="225"/>
      <c r="AA8" s="275">
        <v>1110</v>
      </c>
      <c r="AB8" s="276" t="s">
        <v>5</v>
      </c>
      <c r="AC8" s="279">
        <f t="shared" ref="AC8:AC14" si="0">IF(E9&gt;D9,E9-D9,0)</f>
        <v>0</v>
      </c>
      <c r="AD8" s="280">
        <f t="shared" ref="AD8:AD14" si="1">IF(D9&gt;E9,D9-E9,0)</f>
        <v>0</v>
      </c>
      <c r="AE8" s="279">
        <f t="shared" ref="AE8:AE14" si="2">IF(F9&gt;E9,F9-E9,0)</f>
        <v>0</v>
      </c>
      <c r="AF8" s="280">
        <f t="shared" ref="AF8:AF14" si="3">IF(E9&gt;F9,E9-F9,0)</f>
        <v>0</v>
      </c>
      <c r="AG8" s="225"/>
      <c r="AH8" s="224"/>
      <c r="AI8" s="281" t="s">
        <v>134</v>
      </c>
      <c r="AJ8" s="268"/>
      <c r="AK8" s="282"/>
      <c r="AL8" s="283"/>
      <c r="AM8" s="284"/>
    </row>
    <row r="9" spans="1:39" x14ac:dyDescent="0.25">
      <c r="A9" s="275">
        <v>1110</v>
      </c>
      <c r="B9" s="275">
        <v>2110</v>
      </c>
      <c r="C9" s="285" t="s">
        <v>5</v>
      </c>
      <c r="D9" s="286">
        <f>+'[7]32200'!E74</f>
        <v>0</v>
      </c>
      <c r="E9" s="286">
        <f>+'[7]32200'!F74</f>
        <v>0</v>
      </c>
      <c r="F9" s="286">
        <f>+'[7]32200'!G74</f>
        <v>0</v>
      </c>
      <c r="G9" s="287" t="s">
        <v>6</v>
      </c>
      <c r="H9" s="286">
        <f>+'[7]32200'!E102</f>
        <v>0</v>
      </c>
      <c r="I9" s="158">
        <f>+'[7]32200'!F102</f>
        <v>0</v>
      </c>
      <c r="J9" s="158">
        <f>+'[7]32200'!G102</f>
        <v>0</v>
      </c>
      <c r="K9" s="286"/>
      <c r="L9" s="275">
        <v>4110</v>
      </c>
      <c r="M9" s="154"/>
      <c r="N9" s="155" t="s">
        <v>62</v>
      </c>
      <c r="O9" s="286">
        <f>+'[7]32200'!E7</f>
        <v>0</v>
      </c>
      <c r="P9" s="158">
        <f>+'[7]32200'!F7</f>
        <v>0</v>
      </c>
      <c r="Q9" s="158">
        <f>+'[7]32200'!G7</f>
        <v>0</v>
      </c>
      <c r="R9" s="225"/>
      <c r="S9" s="275">
        <v>3120</v>
      </c>
      <c r="T9" s="276" t="s">
        <v>46</v>
      </c>
      <c r="U9" s="277">
        <f t="shared" ref="U9:U10" si="4">+I36</f>
        <v>0</v>
      </c>
      <c r="V9" s="262"/>
      <c r="W9" s="262"/>
      <c r="X9" s="262"/>
      <c r="Y9" s="278">
        <f>SUM(U9:X9)</f>
        <v>0</v>
      </c>
      <c r="Z9" s="225"/>
      <c r="AA9" s="275">
        <v>1120</v>
      </c>
      <c r="AB9" s="276" t="s">
        <v>7</v>
      </c>
      <c r="AC9" s="279">
        <f t="shared" si="0"/>
        <v>0</v>
      </c>
      <c r="AD9" s="280">
        <f t="shared" si="1"/>
        <v>0</v>
      </c>
      <c r="AE9" s="279">
        <f t="shared" si="2"/>
        <v>0</v>
      </c>
      <c r="AF9" s="280">
        <f t="shared" si="3"/>
        <v>0</v>
      </c>
      <c r="AG9" s="225"/>
      <c r="AH9" s="224"/>
      <c r="AI9" s="267"/>
      <c r="AJ9" s="282" t="s">
        <v>129</v>
      </c>
      <c r="AK9" s="282"/>
      <c r="AL9" s="261">
        <f>SUM(AL10:AL19)</f>
        <v>0</v>
      </c>
      <c r="AM9" s="263">
        <f>SUM(AM10:AM19)</f>
        <v>0</v>
      </c>
    </row>
    <row r="10" spans="1:39" x14ac:dyDescent="0.25">
      <c r="A10" s="275">
        <v>1120</v>
      </c>
      <c r="B10" s="275">
        <v>2120</v>
      </c>
      <c r="C10" s="285" t="s">
        <v>7</v>
      </c>
      <c r="D10" s="286">
        <f>+'[7]32200'!E75</f>
        <v>0</v>
      </c>
      <c r="E10" s="286">
        <f>+'[7]32200'!F75</f>
        <v>0</v>
      </c>
      <c r="F10" s="286">
        <f>+'[7]32200'!G75</f>
        <v>0</v>
      </c>
      <c r="G10" s="287" t="s">
        <v>8</v>
      </c>
      <c r="H10" s="286">
        <f>+'[7]32200'!E103</f>
        <v>0</v>
      </c>
      <c r="I10" s="158">
        <f>+'[7]32200'!F103</f>
        <v>0</v>
      </c>
      <c r="J10" s="158">
        <f>+'[7]32200'!G103</f>
        <v>0</v>
      </c>
      <c r="K10" s="286"/>
      <c r="L10" s="275">
        <v>4120</v>
      </c>
      <c r="M10" s="154"/>
      <c r="N10" s="155" t="s">
        <v>63</v>
      </c>
      <c r="O10" s="286">
        <f>+'[7]32200'!E8</f>
        <v>0</v>
      </c>
      <c r="P10" s="158">
        <f>+'[7]32200'!F8</f>
        <v>0</v>
      </c>
      <c r="Q10" s="158">
        <f>+'[7]32200'!G8</f>
        <v>0</v>
      </c>
      <c r="R10" s="225"/>
      <c r="S10" s="275">
        <v>3130</v>
      </c>
      <c r="T10" s="276" t="s">
        <v>47</v>
      </c>
      <c r="U10" s="277">
        <f t="shared" si="4"/>
        <v>0</v>
      </c>
      <c r="V10" s="262"/>
      <c r="W10" s="262"/>
      <c r="X10" s="262"/>
      <c r="Y10" s="278">
        <f>SUM(U10:X10)</f>
        <v>0</v>
      </c>
      <c r="Z10" s="225"/>
      <c r="AA10" s="275">
        <v>1130</v>
      </c>
      <c r="AB10" s="276" t="s">
        <v>9</v>
      </c>
      <c r="AC10" s="279">
        <f t="shared" si="0"/>
        <v>0</v>
      </c>
      <c r="AD10" s="280">
        <f t="shared" si="1"/>
        <v>0</v>
      </c>
      <c r="AE10" s="279">
        <f t="shared" si="2"/>
        <v>0</v>
      </c>
      <c r="AF10" s="280">
        <f t="shared" si="3"/>
        <v>0</v>
      </c>
      <c r="AG10" s="225"/>
      <c r="AH10" s="275">
        <v>4110</v>
      </c>
      <c r="AI10" s="267"/>
      <c r="AJ10" s="268"/>
      <c r="AK10" s="288" t="s">
        <v>62</v>
      </c>
      <c r="AL10" s="277">
        <f>+O9</f>
        <v>0</v>
      </c>
      <c r="AM10" s="289">
        <f t="shared" ref="AM10:AM16" si="5">+P9</f>
        <v>0</v>
      </c>
    </row>
    <row r="11" spans="1:39" x14ac:dyDescent="0.25">
      <c r="A11" s="275">
        <v>1130</v>
      </c>
      <c r="B11" s="275">
        <v>2130</v>
      </c>
      <c r="C11" s="285" t="s">
        <v>9</v>
      </c>
      <c r="D11" s="286">
        <f>+'[7]32200'!E76</f>
        <v>0</v>
      </c>
      <c r="E11" s="286">
        <f>+'[7]32200'!F76</f>
        <v>0</v>
      </c>
      <c r="F11" s="286">
        <f>+'[7]32200'!G76</f>
        <v>0</v>
      </c>
      <c r="G11" s="287" t="s">
        <v>10</v>
      </c>
      <c r="H11" s="286">
        <f>+'[7]32200'!E104</f>
        <v>0</v>
      </c>
      <c r="I11" s="158">
        <f>+'[7]32200'!F104</f>
        <v>0</v>
      </c>
      <c r="J11" s="158">
        <f>+'[7]32200'!G104</f>
        <v>0</v>
      </c>
      <c r="K11" s="286"/>
      <c r="L11" s="275">
        <v>4130</v>
      </c>
      <c r="M11" s="154"/>
      <c r="N11" s="155" t="s">
        <v>64</v>
      </c>
      <c r="O11" s="286">
        <f>+'[7]32200'!E9</f>
        <v>0</v>
      </c>
      <c r="P11" s="158">
        <f>+'[7]32200'!F9</f>
        <v>0</v>
      </c>
      <c r="Q11" s="158">
        <f>+'[7]32200'!G9</f>
        <v>0</v>
      </c>
      <c r="R11" s="225"/>
      <c r="S11" s="275"/>
      <c r="T11" s="276"/>
      <c r="U11" s="277"/>
      <c r="V11" s="262"/>
      <c r="W11" s="262"/>
      <c r="X11" s="262"/>
      <c r="Y11" s="278"/>
      <c r="Z11" s="225"/>
      <c r="AA11" s="275">
        <v>1140</v>
      </c>
      <c r="AB11" s="276" t="s">
        <v>11</v>
      </c>
      <c r="AC11" s="279">
        <f t="shared" si="0"/>
        <v>0</v>
      </c>
      <c r="AD11" s="280">
        <f t="shared" si="1"/>
        <v>0</v>
      </c>
      <c r="AE11" s="279">
        <f t="shared" si="2"/>
        <v>0</v>
      </c>
      <c r="AF11" s="280">
        <f t="shared" si="3"/>
        <v>0</v>
      </c>
      <c r="AG11" s="225"/>
      <c r="AH11" s="275">
        <v>4120</v>
      </c>
      <c r="AI11" s="267"/>
      <c r="AJ11" s="268"/>
      <c r="AK11" s="288" t="s">
        <v>63</v>
      </c>
      <c r="AL11" s="277">
        <f t="shared" ref="AL11:AL16" si="6">+O10</f>
        <v>0</v>
      </c>
      <c r="AM11" s="289">
        <f t="shared" si="5"/>
        <v>0</v>
      </c>
    </row>
    <row r="12" spans="1:39" x14ac:dyDescent="0.25">
      <c r="A12" s="275">
        <v>1140</v>
      </c>
      <c r="B12" s="275">
        <v>2140</v>
      </c>
      <c r="C12" s="285" t="s">
        <v>11</v>
      </c>
      <c r="D12" s="286">
        <f>+'[7]32200'!E77</f>
        <v>0</v>
      </c>
      <c r="E12" s="286">
        <f>+'[7]32200'!F77</f>
        <v>0</v>
      </c>
      <c r="F12" s="286">
        <f>+'[7]32200'!G77</f>
        <v>0</v>
      </c>
      <c r="G12" s="287" t="s">
        <v>12</v>
      </c>
      <c r="H12" s="286">
        <f>+'[7]32200'!E105</f>
        <v>0</v>
      </c>
      <c r="I12" s="158">
        <f>+'[7]32200'!F105</f>
        <v>0</v>
      </c>
      <c r="J12" s="158">
        <f>+'[7]32200'!G105</f>
        <v>0</v>
      </c>
      <c r="K12" s="286"/>
      <c r="L12" s="275">
        <v>4140</v>
      </c>
      <c r="M12" s="154"/>
      <c r="N12" s="155" t="s">
        <v>65</v>
      </c>
      <c r="O12" s="286">
        <f>+'[7]32200'!E10</f>
        <v>0</v>
      </c>
      <c r="P12" s="158">
        <f>+'[7]32200'!F10</f>
        <v>0</v>
      </c>
      <c r="Q12" s="158">
        <f>+'[7]32200'!G10</f>
        <v>0</v>
      </c>
      <c r="R12" s="225"/>
      <c r="S12" s="260">
        <v>900002</v>
      </c>
      <c r="T12" s="253" t="s">
        <v>184</v>
      </c>
      <c r="U12" s="262" t="s">
        <v>185</v>
      </c>
      <c r="V12" s="261">
        <f>SUM(V13:V17)</f>
        <v>0</v>
      </c>
      <c r="W12" s="261">
        <f>SUM(W13:W17)</f>
        <v>0</v>
      </c>
      <c r="X12" s="261"/>
      <c r="Y12" s="263">
        <f t="shared" ref="Y12:Y17" si="7">SUM(U12:X12)</f>
        <v>0</v>
      </c>
      <c r="Z12" s="225"/>
      <c r="AA12" s="275">
        <v>1150</v>
      </c>
      <c r="AB12" s="276" t="s">
        <v>13</v>
      </c>
      <c r="AC12" s="279">
        <f t="shared" si="0"/>
        <v>0</v>
      </c>
      <c r="AD12" s="280">
        <f t="shared" si="1"/>
        <v>0</v>
      </c>
      <c r="AE12" s="279">
        <f t="shared" si="2"/>
        <v>0</v>
      </c>
      <c r="AF12" s="280">
        <f t="shared" si="3"/>
        <v>0</v>
      </c>
      <c r="AG12" s="225"/>
      <c r="AH12" s="275">
        <v>4130</v>
      </c>
      <c r="AI12" s="267"/>
      <c r="AJ12" s="268"/>
      <c r="AK12" s="288" t="s">
        <v>64</v>
      </c>
      <c r="AL12" s="277">
        <f t="shared" si="6"/>
        <v>0</v>
      </c>
      <c r="AM12" s="289">
        <f t="shared" si="5"/>
        <v>0</v>
      </c>
    </row>
    <row r="13" spans="1:39" x14ac:dyDescent="0.25">
      <c r="A13" s="275">
        <v>1150</v>
      </c>
      <c r="B13" s="275">
        <v>2150</v>
      </c>
      <c r="C13" s="285" t="s">
        <v>13</v>
      </c>
      <c r="D13" s="286">
        <f>+'[7]32200'!E78</f>
        <v>0</v>
      </c>
      <c r="E13" s="286">
        <f>+'[7]32200'!F78</f>
        <v>0</v>
      </c>
      <c r="F13" s="286">
        <f>+'[7]32200'!G78</f>
        <v>0</v>
      </c>
      <c r="G13" s="287" t="s">
        <v>14</v>
      </c>
      <c r="H13" s="286">
        <f>+'[7]32200'!E106</f>
        <v>0</v>
      </c>
      <c r="I13" s="158">
        <f>+'[7]32200'!F106</f>
        <v>0</v>
      </c>
      <c r="J13" s="158">
        <f>+'[7]32200'!G106</f>
        <v>0</v>
      </c>
      <c r="K13" s="286"/>
      <c r="L13" s="275">
        <v>4150</v>
      </c>
      <c r="M13" s="154"/>
      <c r="N13" s="155" t="s">
        <v>66</v>
      </c>
      <c r="O13" s="286">
        <f>+'[7]32200'!E11</f>
        <v>0</v>
      </c>
      <c r="P13" s="158">
        <f>+'[7]32200'!F11</f>
        <v>0</v>
      </c>
      <c r="Q13" s="158">
        <f>+'[7]32200'!G11</f>
        <v>0</v>
      </c>
      <c r="R13" s="225"/>
      <c r="S13" s="275">
        <v>3210</v>
      </c>
      <c r="T13" s="276" t="s">
        <v>113</v>
      </c>
      <c r="U13" s="262" t="s">
        <v>185</v>
      </c>
      <c r="W13" s="277">
        <f>+I40</f>
        <v>0</v>
      </c>
      <c r="X13" s="262"/>
      <c r="Y13" s="278">
        <f t="shared" si="7"/>
        <v>0</v>
      </c>
      <c r="Z13" s="225"/>
      <c r="AA13" s="275">
        <v>1160</v>
      </c>
      <c r="AB13" s="276" t="s">
        <v>15</v>
      </c>
      <c r="AC13" s="279">
        <f t="shared" si="0"/>
        <v>0</v>
      </c>
      <c r="AD13" s="280">
        <f t="shared" si="1"/>
        <v>0</v>
      </c>
      <c r="AE13" s="279">
        <f t="shared" si="2"/>
        <v>0</v>
      </c>
      <c r="AF13" s="280">
        <f t="shared" si="3"/>
        <v>0</v>
      </c>
      <c r="AG13" s="225"/>
      <c r="AH13" s="275">
        <v>4140</v>
      </c>
      <c r="AI13" s="267"/>
      <c r="AJ13" s="268"/>
      <c r="AK13" s="288" t="s">
        <v>65</v>
      </c>
      <c r="AL13" s="277">
        <f t="shared" si="6"/>
        <v>0</v>
      </c>
      <c r="AM13" s="289">
        <f t="shared" si="5"/>
        <v>0</v>
      </c>
    </row>
    <row r="14" spans="1:39" ht="22.5" x14ac:dyDescent="0.25">
      <c r="A14" s="275">
        <v>1160</v>
      </c>
      <c r="B14" s="275">
        <v>2160</v>
      </c>
      <c r="C14" s="285" t="s">
        <v>15</v>
      </c>
      <c r="D14" s="286">
        <f>+'[7]32200'!E79</f>
        <v>0</v>
      </c>
      <c r="E14" s="286">
        <f>+'[7]32200'!F79</f>
        <v>0</v>
      </c>
      <c r="F14" s="286">
        <f>+'[7]32200'!G79</f>
        <v>0</v>
      </c>
      <c r="G14" s="287" t="s">
        <v>16</v>
      </c>
      <c r="H14" s="286">
        <f>+'[7]32200'!E107</f>
        <v>0</v>
      </c>
      <c r="I14" s="158">
        <f>+'[7]32200'!F107</f>
        <v>0</v>
      </c>
      <c r="J14" s="158">
        <f>+'[7]32200'!G107</f>
        <v>0</v>
      </c>
      <c r="K14" s="286"/>
      <c r="L14" s="275">
        <v>4160</v>
      </c>
      <c r="M14" s="154"/>
      <c r="N14" s="155" t="s">
        <v>67</v>
      </c>
      <c r="O14" s="286">
        <f>+'[7]32200'!E12</f>
        <v>0</v>
      </c>
      <c r="P14" s="158">
        <f>+'[7]32200'!F12</f>
        <v>0</v>
      </c>
      <c r="Q14" s="158">
        <f>+'[7]32200'!G12</f>
        <v>0</v>
      </c>
      <c r="R14" s="225"/>
      <c r="S14" s="275">
        <v>3220</v>
      </c>
      <c r="T14" s="276" t="s">
        <v>50</v>
      </c>
      <c r="U14" s="262" t="s">
        <v>185</v>
      </c>
      <c r="V14" s="277">
        <f>+I41</f>
        <v>0</v>
      </c>
      <c r="W14" s="262"/>
      <c r="X14" s="262"/>
      <c r="Y14" s="278">
        <f t="shared" si="7"/>
        <v>0</v>
      </c>
      <c r="Z14" s="225"/>
      <c r="AA14" s="275">
        <v>1190</v>
      </c>
      <c r="AB14" s="276" t="s">
        <v>17</v>
      </c>
      <c r="AC14" s="279">
        <f t="shared" si="0"/>
        <v>0</v>
      </c>
      <c r="AD14" s="280">
        <f t="shared" si="1"/>
        <v>0</v>
      </c>
      <c r="AE14" s="279">
        <f t="shared" si="2"/>
        <v>0</v>
      </c>
      <c r="AF14" s="280">
        <f t="shared" si="3"/>
        <v>0</v>
      </c>
      <c r="AG14" s="225"/>
      <c r="AH14" s="275">
        <v>4150</v>
      </c>
      <c r="AI14" s="267"/>
      <c r="AJ14" s="268"/>
      <c r="AK14" s="288" t="s">
        <v>66</v>
      </c>
      <c r="AL14" s="277">
        <f t="shared" si="6"/>
        <v>0</v>
      </c>
      <c r="AM14" s="289">
        <f t="shared" si="5"/>
        <v>0</v>
      </c>
    </row>
    <row r="15" spans="1:39" x14ac:dyDescent="0.25">
      <c r="A15" s="275">
        <v>1190</v>
      </c>
      <c r="B15" s="275">
        <v>2170</v>
      </c>
      <c r="C15" s="285" t="s">
        <v>17</v>
      </c>
      <c r="D15" s="286">
        <f>+'[7]32200'!E80</f>
        <v>0</v>
      </c>
      <c r="E15" s="286">
        <f>+'[7]32200'!F80</f>
        <v>0</v>
      </c>
      <c r="F15" s="286">
        <f>+'[7]32200'!G80</f>
        <v>0</v>
      </c>
      <c r="G15" s="287" t="s">
        <v>18</v>
      </c>
      <c r="H15" s="286">
        <f>+'[7]32200'!E108</f>
        <v>0</v>
      </c>
      <c r="I15" s="158">
        <f>+'[7]32200'!F108</f>
        <v>0</v>
      </c>
      <c r="J15" s="158">
        <f>+'[7]32200'!G108</f>
        <v>0</v>
      </c>
      <c r="K15" s="286"/>
      <c r="L15" s="275">
        <v>4170</v>
      </c>
      <c r="M15" s="154"/>
      <c r="N15" s="155" t="s">
        <v>68</v>
      </c>
      <c r="O15" s="286">
        <f>+'[7]32200'!E13</f>
        <v>0</v>
      </c>
      <c r="P15" s="158">
        <f>+'[7]32200'!F13</f>
        <v>0</v>
      </c>
      <c r="Q15" s="158">
        <f>+'[7]32200'!G13</f>
        <v>0</v>
      </c>
      <c r="S15" s="275">
        <v>3230</v>
      </c>
      <c r="T15" s="276" t="s">
        <v>121</v>
      </c>
      <c r="U15" s="262"/>
      <c r="V15" s="277">
        <f t="shared" ref="V15:V17" si="8">+I42</f>
        <v>0</v>
      </c>
      <c r="W15" s="262"/>
      <c r="X15" s="262"/>
      <c r="Y15" s="278">
        <f t="shared" si="7"/>
        <v>0</v>
      </c>
      <c r="AA15" s="275"/>
      <c r="AB15" s="276"/>
      <c r="AC15" s="254"/>
      <c r="AD15" s="255"/>
      <c r="AE15" s="254"/>
      <c r="AF15" s="255"/>
      <c r="AH15" s="275">
        <v>4160</v>
      </c>
      <c r="AI15" s="267"/>
      <c r="AJ15" s="268"/>
      <c r="AK15" s="288" t="s">
        <v>67</v>
      </c>
      <c r="AL15" s="277">
        <f t="shared" si="6"/>
        <v>0</v>
      </c>
      <c r="AM15" s="289">
        <f t="shared" si="5"/>
        <v>0</v>
      </c>
    </row>
    <row r="16" spans="1:39" x14ac:dyDescent="0.25">
      <c r="A16" s="275"/>
      <c r="B16" s="275">
        <v>2190</v>
      </c>
      <c r="C16" s="285"/>
      <c r="D16" s="286"/>
      <c r="E16" s="286"/>
      <c r="F16" s="286"/>
      <c r="G16" s="287" t="s">
        <v>19</v>
      </c>
      <c r="H16" s="286">
        <f>+'[7]32200'!E109</f>
        <v>0</v>
      </c>
      <c r="I16" s="158">
        <f>+'[7]32200'!F109</f>
        <v>0</v>
      </c>
      <c r="J16" s="158">
        <f>+'[7]32200'!G109</f>
        <v>0</v>
      </c>
      <c r="K16" s="286"/>
      <c r="L16" s="243">
        <v>4200</v>
      </c>
      <c r="M16" s="154"/>
      <c r="N16" s="155"/>
      <c r="O16" s="286"/>
      <c r="P16" s="158"/>
      <c r="Q16" s="158"/>
      <c r="S16" s="275">
        <v>3240</v>
      </c>
      <c r="T16" s="276" t="s">
        <v>52</v>
      </c>
      <c r="U16" s="262"/>
      <c r="V16" s="277">
        <f t="shared" si="8"/>
        <v>0</v>
      </c>
      <c r="W16" s="262"/>
      <c r="X16" s="262"/>
      <c r="Y16" s="278">
        <f t="shared" si="7"/>
        <v>0</v>
      </c>
      <c r="AA16" s="243">
        <v>1200</v>
      </c>
      <c r="AB16" s="264" t="s">
        <v>22</v>
      </c>
      <c r="AC16" s="265">
        <f>IF(E30&gt;D30,E30-D30,0)</f>
        <v>0</v>
      </c>
      <c r="AD16" s="266">
        <f>IF(D30&gt;E30,D30-E30,0)</f>
        <v>0</v>
      </c>
      <c r="AE16" s="265">
        <f>IF(F30&gt;E30,F30-E30,0)</f>
        <v>0</v>
      </c>
      <c r="AF16" s="266">
        <f>IF(E30&gt;F30,E30-F30,0)</f>
        <v>0</v>
      </c>
      <c r="AH16" s="275">
        <v>4170</v>
      </c>
      <c r="AI16" s="267"/>
      <c r="AJ16" s="268"/>
      <c r="AK16" s="288" t="s">
        <v>68</v>
      </c>
      <c r="AL16" s="277">
        <f t="shared" si="6"/>
        <v>0</v>
      </c>
      <c r="AM16" s="289">
        <f t="shared" si="5"/>
        <v>0</v>
      </c>
    </row>
    <row r="17" spans="1:39" x14ac:dyDescent="0.25">
      <c r="A17" s="275"/>
      <c r="B17" s="275"/>
      <c r="C17" s="290" t="s">
        <v>20</v>
      </c>
      <c r="D17" s="291">
        <f>SUM(D9:D15)</f>
        <v>0</v>
      </c>
      <c r="E17" s="291">
        <f>SUM(E9:E15)</f>
        <v>0</v>
      </c>
      <c r="F17" s="291">
        <f>SUM(F9:F15)</f>
        <v>0</v>
      </c>
      <c r="G17" s="287"/>
      <c r="H17" s="273"/>
      <c r="I17" s="149"/>
      <c r="J17" s="274"/>
      <c r="K17" s="26"/>
      <c r="L17" s="275">
        <v>4210</v>
      </c>
      <c r="M17" s="145" t="s">
        <v>69</v>
      </c>
      <c r="N17" s="141"/>
      <c r="O17" s="273">
        <f>SUM(O18:O19)</f>
        <v>0</v>
      </c>
      <c r="P17" s="149">
        <f>SUM(P18:P19)</f>
        <v>0</v>
      </c>
      <c r="Q17" s="149">
        <f>SUM(Q18:Q19)</f>
        <v>0</v>
      </c>
      <c r="S17" s="275">
        <v>3250</v>
      </c>
      <c r="T17" s="276" t="s">
        <v>53</v>
      </c>
      <c r="U17" s="262" t="s">
        <v>185</v>
      </c>
      <c r="V17" s="277">
        <f t="shared" si="8"/>
        <v>0</v>
      </c>
      <c r="W17" s="262"/>
      <c r="X17" s="262"/>
      <c r="Y17" s="278">
        <f t="shared" si="7"/>
        <v>0</v>
      </c>
      <c r="AA17" s="275">
        <v>1210</v>
      </c>
      <c r="AB17" s="276" t="s">
        <v>23</v>
      </c>
      <c r="AC17" s="279">
        <f t="shared" ref="AC17:AC25" si="9">IF(E20&gt;D20,E20-D20,0)</f>
        <v>0</v>
      </c>
      <c r="AD17" s="280">
        <f t="shared" ref="AD17:AD25" si="10">IF(D20&gt;E20,D20-E20,0)</f>
        <v>0</v>
      </c>
      <c r="AE17" s="279">
        <f t="shared" ref="AE17:AE25" si="11">IF(F20&gt;E20,F20-E20,0)</f>
        <v>0</v>
      </c>
      <c r="AF17" s="280">
        <f t="shared" ref="AF17:AF25" si="12">IF(E20&gt;F20,E20-F20,0)</f>
        <v>0</v>
      </c>
      <c r="AH17" s="275">
        <v>4210</v>
      </c>
      <c r="AI17" s="267"/>
      <c r="AJ17" s="268"/>
      <c r="AK17" s="292" t="s">
        <v>135</v>
      </c>
      <c r="AL17" s="277">
        <f>+O18</f>
        <v>0</v>
      </c>
      <c r="AM17" s="289">
        <f t="shared" ref="AM17:AM18" si="13">+P18</f>
        <v>0</v>
      </c>
    </row>
    <row r="18" spans="1:39" x14ac:dyDescent="0.25">
      <c r="A18" s="275"/>
      <c r="B18" s="275"/>
      <c r="C18" s="244"/>
      <c r="G18" s="293" t="s">
        <v>21</v>
      </c>
      <c r="H18" s="291">
        <f>SUM(H9:H16)</f>
        <v>0</v>
      </c>
      <c r="I18" s="176">
        <f>SUM(I9:I16)</f>
        <v>0</v>
      </c>
      <c r="J18" s="176">
        <f>SUM(J9:J16)</f>
        <v>0</v>
      </c>
      <c r="K18" s="291"/>
      <c r="L18" s="275">
        <v>4220</v>
      </c>
      <c r="M18" s="154"/>
      <c r="N18" s="155" t="s">
        <v>70</v>
      </c>
      <c r="O18" s="286">
        <f>+'[7]32200'!E16</f>
        <v>0</v>
      </c>
      <c r="P18" s="158">
        <f>+'[7]32200'!F16</f>
        <v>0</v>
      </c>
      <c r="Q18" s="158">
        <f>+'[7]32200'!G16</f>
        <v>0</v>
      </c>
      <c r="S18" s="275"/>
      <c r="T18" s="276"/>
      <c r="U18" s="262"/>
      <c r="V18" s="277"/>
      <c r="W18" s="262"/>
      <c r="X18" s="262"/>
      <c r="Y18" s="278"/>
      <c r="AA18" s="275">
        <v>1220</v>
      </c>
      <c r="AB18" s="276" t="s">
        <v>25</v>
      </c>
      <c r="AC18" s="279">
        <f t="shared" si="9"/>
        <v>0</v>
      </c>
      <c r="AD18" s="280">
        <f t="shared" si="10"/>
        <v>0</v>
      </c>
      <c r="AE18" s="279">
        <f t="shared" si="11"/>
        <v>0</v>
      </c>
      <c r="AF18" s="280">
        <f t="shared" si="12"/>
        <v>0</v>
      </c>
      <c r="AH18" s="275">
        <v>4220</v>
      </c>
      <c r="AI18" s="267"/>
      <c r="AJ18" s="268"/>
      <c r="AK18" s="292" t="s">
        <v>136</v>
      </c>
      <c r="AL18" s="277">
        <f t="shared" ref="AL18" si="14">+O19</f>
        <v>0</v>
      </c>
      <c r="AM18" s="289">
        <f t="shared" si="13"/>
        <v>0</v>
      </c>
    </row>
    <row r="19" spans="1:39" x14ac:dyDescent="0.25">
      <c r="A19" s="243">
        <v>1200</v>
      </c>
      <c r="B19" s="275"/>
      <c r="C19" s="244" t="s">
        <v>22</v>
      </c>
      <c r="G19" s="257"/>
      <c r="H19" s="273"/>
      <c r="I19" s="149"/>
      <c r="J19" s="294"/>
      <c r="K19" s="295"/>
      <c r="L19" s="243">
        <v>4300</v>
      </c>
      <c r="M19" s="154"/>
      <c r="N19" s="155" t="s">
        <v>71</v>
      </c>
      <c r="O19" s="286">
        <f>+'[7]32200'!E17</f>
        <v>0</v>
      </c>
      <c r="P19" s="158">
        <f>+'[7]32200'!F17</f>
        <v>0</v>
      </c>
      <c r="Q19" s="158">
        <f>+'[7]32200'!G17</f>
        <v>0</v>
      </c>
      <c r="S19" s="275"/>
      <c r="T19" s="253" t="s">
        <v>186</v>
      </c>
      <c r="U19" s="262" t="s">
        <v>185</v>
      </c>
      <c r="V19" s="261"/>
      <c r="W19" s="262"/>
      <c r="X19" s="261">
        <f>SUM(X20:X21)</f>
        <v>0</v>
      </c>
      <c r="Y19" s="263">
        <f>SUM(U19:X19)</f>
        <v>0</v>
      </c>
      <c r="AA19" s="275">
        <v>1230</v>
      </c>
      <c r="AB19" s="276" t="s">
        <v>27</v>
      </c>
      <c r="AC19" s="279">
        <f t="shared" si="9"/>
        <v>0</v>
      </c>
      <c r="AD19" s="280">
        <f t="shared" si="10"/>
        <v>0</v>
      </c>
      <c r="AE19" s="279">
        <f t="shared" si="11"/>
        <v>0</v>
      </c>
      <c r="AF19" s="280">
        <f t="shared" si="12"/>
        <v>0</v>
      </c>
      <c r="AI19" s="267"/>
      <c r="AJ19" s="268"/>
      <c r="AK19" s="288" t="s">
        <v>138</v>
      </c>
      <c r="AL19" s="277">
        <f>+O20</f>
        <v>0</v>
      </c>
      <c r="AM19" s="289">
        <f>+P20</f>
        <v>0</v>
      </c>
    </row>
    <row r="20" spans="1:39" x14ac:dyDescent="0.25">
      <c r="A20" s="275">
        <v>1210</v>
      </c>
      <c r="B20" s="243">
        <v>2200</v>
      </c>
      <c r="C20" s="285" t="s">
        <v>23</v>
      </c>
      <c r="D20" s="286">
        <f>+'[7]32200'!E85</f>
        <v>0</v>
      </c>
      <c r="E20" s="286">
        <f>+'[7]32200'!F85</f>
        <v>0</v>
      </c>
      <c r="F20" s="286">
        <f>+'[7]32200'!G85</f>
        <v>0</v>
      </c>
      <c r="G20" s="257" t="s">
        <v>24</v>
      </c>
      <c r="H20" s="286"/>
      <c r="I20" s="158"/>
      <c r="J20" s="158"/>
      <c r="K20" s="286"/>
      <c r="L20" s="275">
        <v>4310</v>
      </c>
      <c r="M20" s="145" t="s">
        <v>72</v>
      </c>
      <c r="N20" s="141"/>
      <c r="O20" s="273">
        <f>SUM(O21:O26)</f>
        <v>0</v>
      </c>
      <c r="P20" s="149">
        <f t="shared" ref="P20:Q20" si="15">SUM(P21:P26)</f>
        <v>0</v>
      </c>
      <c r="Q20" s="149">
        <f t="shared" si="15"/>
        <v>0</v>
      </c>
      <c r="S20" s="275">
        <v>3310</v>
      </c>
      <c r="T20" s="276" t="s">
        <v>55</v>
      </c>
      <c r="U20" s="262" t="s">
        <v>185</v>
      </c>
      <c r="W20" s="262"/>
      <c r="X20" s="277">
        <f>+I47</f>
        <v>0</v>
      </c>
      <c r="Y20" s="278">
        <f>SUM(U20:X20)</f>
        <v>0</v>
      </c>
      <c r="AA20" s="275">
        <v>1240</v>
      </c>
      <c r="AB20" s="276" t="s">
        <v>29</v>
      </c>
      <c r="AC20" s="279">
        <f t="shared" si="9"/>
        <v>0</v>
      </c>
      <c r="AD20" s="280">
        <f t="shared" si="10"/>
        <v>0</v>
      </c>
      <c r="AE20" s="279">
        <f t="shared" si="11"/>
        <v>0</v>
      </c>
      <c r="AF20" s="280">
        <f t="shared" si="12"/>
        <v>0</v>
      </c>
      <c r="AI20" s="267"/>
      <c r="AJ20" s="282" t="s">
        <v>130</v>
      </c>
      <c r="AK20" s="282"/>
      <c r="AL20" s="261">
        <f>SUM(AL21:AL36)</f>
        <v>0</v>
      </c>
      <c r="AM20" s="263">
        <f>SUM(AM21:AM36)</f>
        <v>0</v>
      </c>
    </row>
    <row r="21" spans="1:39" x14ac:dyDescent="0.25">
      <c r="A21" s="275">
        <v>1220</v>
      </c>
      <c r="B21" s="275">
        <v>2210</v>
      </c>
      <c r="C21" s="285" t="s">
        <v>25</v>
      </c>
      <c r="D21" s="286">
        <f>+'[7]32200'!E86</f>
        <v>0</v>
      </c>
      <c r="E21" s="286">
        <f>+'[7]32200'!F86</f>
        <v>0</v>
      </c>
      <c r="F21" s="286">
        <f>+'[7]32200'!G86</f>
        <v>0</v>
      </c>
      <c r="G21" s="287" t="s">
        <v>26</v>
      </c>
      <c r="H21" s="286">
        <f>+'[7]32200'!E114</f>
        <v>0</v>
      </c>
      <c r="I21" s="158">
        <f>+'[7]32200'!F114</f>
        <v>0</v>
      </c>
      <c r="J21" s="158">
        <f>+'[7]32200'!G114</f>
        <v>0</v>
      </c>
      <c r="K21" s="286"/>
      <c r="L21" s="275">
        <v>4320</v>
      </c>
      <c r="M21" s="154"/>
      <c r="N21" s="155" t="s">
        <v>73</v>
      </c>
      <c r="O21" s="286">
        <f>+'[7]32200'!E19</f>
        <v>0</v>
      </c>
      <c r="P21" s="158">
        <f>+'[7]32200'!F19</f>
        <v>0</v>
      </c>
      <c r="Q21" s="158">
        <f>+'[7]32200'!G19</f>
        <v>0</v>
      </c>
      <c r="S21" s="275">
        <v>3320</v>
      </c>
      <c r="T21" s="276" t="s">
        <v>56</v>
      </c>
      <c r="U21" s="262" t="s">
        <v>185</v>
      </c>
      <c r="W21" s="262"/>
      <c r="X21" s="277">
        <f>+I48</f>
        <v>0</v>
      </c>
      <c r="Y21" s="278">
        <f>SUM(U21:X21)</f>
        <v>0</v>
      </c>
      <c r="AA21" s="275">
        <v>1250</v>
      </c>
      <c r="AB21" s="276" t="s">
        <v>31</v>
      </c>
      <c r="AC21" s="279">
        <f t="shared" si="9"/>
        <v>0</v>
      </c>
      <c r="AD21" s="280">
        <f t="shared" si="10"/>
        <v>0</v>
      </c>
      <c r="AE21" s="279">
        <f t="shared" si="11"/>
        <v>0</v>
      </c>
      <c r="AF21" s="280">
        <f t="shared" si="12"/>
        <v>0</v>
      </c>
      <c r="AH21" s="275">
        <v>5110</v>
      </c>
      <c r="AI21" s="267"/>
      <c r="AJ21" s="268"/>
      <c r="AK21" s="292" t="s">
        <v>81</v>
      </c>
      <c r="AL21" s="277">
        <f>+O31</f>
        <v>0</v>
      </c>
      <c r="AM21" s="289">
        <f>+P31</f>
        <v>0</v>
      </c>
    </row>
    <row r="22" spans="1:39" ht="22.5" x14ac:dyDescent="0.25">
      <c r="A22" s="275">
        <v>1230</v>
      </c>
      <c r="B22" s="275">
        <v>2220</v>
      </c>
      <c r="C22" s="285" t="s">
        <v>27</v>
      </c>
      <c r="D22" s="286">
        <f>+'[7]32200'!E87</f>
        <v>0</v>
      </c>
      <c r="E22" s="286">
        <f>+'[7]32200'!F87</f>
        <v>0</v>
      </c>
      <c r="F22" s="286">
        <f>+'[7]32200'!G87</f>
        <v>0</v>
      </c>
      <c r="G22" s="287" t="s">
        <v>28</v>
      </c>
      <c r="H22" s="286">
        <f>+'[7]32200'!E115</f>
        <v>0</v>
      </c>
      <c r="I22" s="158">
        <f>+'[7]32200'!F115</f>
        <v>0</v>
      </c>
      <c r="J22" s="158">
        <f>+'[7]32200'!G115</f>
        <v>0</v>
      </c>
      <c r="K22" s="286"/>
      <c r="L22" s="275">
        <v>4330</v>
      </c>
      <c r="M22" s="154"/>
      <c r="N22" s="155" t="s">
        <v>74</v>
      </c>
      <c r="O22" s="286">
        <f>+'[7]32200'!E20</f>
        <v>0</v>
      </c>
      <c r="P22" s="158">
        <f>+'[7]32200'!F20</f>
        <v>0</v>
      </c>
      <c r="Q22" s="158">
        <f>+'[7]32200'!G20</f>
        <v>0</v>
      </c>
      <c r="S22" s="260">
        <v>900003</v>
      </c>
      <c r="T22" s="276"/>
      <c r="U22" s="262"/>
      <c r="W22" s="262"/>
      <c r="X22" s="277"/>
      <c r="Y22" s="278"/>
      <c r="AA22" s="275">
        <v>1260</v>
      </c>
      <c r="AB22" s="276" t="s">
        <v>33</v>
      </c>
      <c r="AC22" s="279">
        <f t="shared" si="9"/>
        <v>0</v>
      </c>
      <c r="AD22" s="280">
        <f t="shared" si="10"/>
        <v>0</v>
      </c>
      <c r="AE22" s="279">
        <f t="shared" si="11"/>
        <v>0</v>
      </c>
      <c r="AF22" s="280">
        <f t="shared" si="12"/>
        <v>0</v>
      </c>
      <c r="AH22" s="275">
        <v>5120</v>
      </c>
      <c r="AI22" s="267"/>
      <c r="AJ22" s="268"/>
      <c r="AK22" s="292" t="s">
        <v>82</v>
      </c>
      <c r="AL22" s="277">
        <f>+O32</f>
        <v>0</v>
      </c>
      <c r="AM22" s="289">
        <f>+P32</f>
        <v>0</v>
      </c>
    </row>
    <row r="23" spans="1:39" x14ac:dyDescent="0.25">
      <c r="A23" s="275">
        <v>1240</v>
      </c>
      <c r="B23" s="275">
        <v>2230</v>
      </c>
      <c r="C23" s="285" t="s">
        <v>29</v>
      </c>
      <c r="D23" s="286">
        <f>+'[7]32200'!E88</f>
        <v>0</v>
      </c>
      <c r="E23" s="286">
        <f>+'[7]32200'!F88</f>
        <v>0</v>
      </c>
      <c r="F23" s="286">
        <f>+'[7]32200'!G88</f>
        <v>0</v>
      </c>
      <c r="G23" s="287" t="s">
        <v>30</v>
      </c>
      <c r="H23" s="286">
        <f>+'[7]32200'!E116</f>
        <v>0</v>
      </c>
      <c r="I23" s="158">
        <f>+'[7]32200'!F116</f>
        <v>0</v>
      </c>
      <c r="J23" s="158">
        <f>+'[7]32200'!G116</f>
        <v>0</v>
      </c>
      <c r="K23" s="286"/>
      <c r="L23" s="275">
        <v>4340</v>
      </c>
      <c r="M23" s="154"/>
      <c r="N23" s="155" t="s">
        <v>75</v>
      </c>
      <c r="O23" s="286">
        <f>+'[7]32200'!E21</f>
        <v>0</v>
      </c>
      <c r="P23" s="158">
        <f>+'[7]32200'!F21</f>
        <v>0</v>
      </c>
      <c r="Q23" s="158">
        <f>+'[7]32200'!G21</f>
        <v>0</v>
      </c>
      <c r="S23" s="260"/>
      <c r="T23" s="253" t="s">
        <v>187</v>
      </c>
      <c r="U23" s="261">
        <f>+U7</f>
        <v>0</v>
      </c>
      <c r="V23" s="261">
        <f>+V7+V12+V19</f>
        <v>0</v>
      </c>
      <c r="W23" s="261">
        <f>+W7+W12+W19</f>
        <v>0</v>
      </c>
      <c r="X23" s="261">
        <f>+X7+X12+X19</f>
        <v>0</v>
      </c>
      <c r="Y23" s="263">
        <f>+Y7+Y12+Y19</f>
        <v>0</v>
      </c>
      <c r="AA23" s="275">
        <v>1270</v>
      </c>
      <c r="AB23" s="276" t="s">
        <v>35</v>
      </c>
      <c r="AC23" s="279">
        <f t="shared" si="9"/>
        <v>0</v>
      </c>
      <c r="AD23" s="280">
        <f t="shared" si="10"/>
        <v>0</v>
      </c>
      <c r="AE23" s="279">
        <f t="shared" si="11"/>
        <v>0</v>
      </c>
      <c r="AF23" s="280">
        <f t="shared" si="12"/>
        <v>0</v>
      </c>
      <c r="AH23" s="275">
        <v>5130</v>
      </c>
      <c r="AI23" s="267"/>
      <c r="AJ23" s="268"/>
      <c r="AK23" s="292" t="s">
        <v>83</v>
      </c>
      <c r="AL23" s="277">
        <f t="shared" ref="AL23:AM23" si="16">+O33</f>
        <v>0</v>
      </c>
      <c r="AM23" s="289">
        <f t="shared" si="16"/>
        <v>0</v>
      </c>
    </row>
    <row r="24" spans="1:39" x14ac:dyDescent="0.25">
      <c r="A24" s="275">
        <v>1250</v>
      </c>
      <c r="B24" s="275">
        <v>2240</v>
      </c>
      <c r="C24" s="285" t="s">
        <v>31</v>
      </c>
      <c r="D24" s="286">
        <f>+'[7]32200'!E89</f>
        <v>0</v>
      </c>
      <c r="E24" s="286">
        <f>+'[7]32200'!F89</f>
        <v>0</v>
      </c>
      <c r="F24" s="286">
        <f>+'[7]32200'!G89</f>
        <v>0</v>
      </c>
      <c r="G24" s="287" t="s">
        <v>32</v>
      </c>
      <c r="H24" s="286">
        <f>+'[7]32200'!E117</f>
        <v>0</v>
      </c>
      <c r="I24" s="158">
        <f>+'[7]32200'!F117</f>
        <v>0</v>
      </c>
      <c r="J24" s="158">
        <f>+'[7]32200'!G117</f>
        <v>0</v>
      </c>
      <c r="K24" s="286"/>
      <c r="L24" s="275">
        <v>4390</v>
      </c>
      <c r="M24" s="154"/>
      <c r="N24" s="155" t="s">
        <v>76</v>
      </c>
      <c r="O24" s="286">
        <f>+'[7]32200'!E22</f>
        <v>0</v>
      </c>
      <c r="P24" s="158">
        <f>+'[7]32200'!F22</f>
        <v>0</v>
      </c>
      <c r="Q24" s="158">
        <f>+'[7]32200'!G22</f>
        <v>0</v>
      </c>
      <c r="S24" s="260"/>
      <c r="T24" s="253"/>
      <c r="U24" s="261"/>
      <c r="V24" s="261"/>
      <c r="W24" s="261"/>
      <c r="X24" s="261"/>
      <c r="Y24" s="263"/>
      <c r="AA24" s="275">
        <v>1280</v>
      </c>
      <c r="AB24" s="276" t="s">
        <v>37</v>
      </c>
      <c r="AC24" s="279">
        <f t="shared" si="9"/>
        <v>0</v>
      </c>
      <c r="AD24" s="280">
        <f t="shared" si="10"/>
        <v>0</v>
      </c>
      <c r="AE24" s="279">
        <f t="shared" si="11"/>
        <v>0</v>
      </c>
      <c r="AF24" s="280">
        <f t="shared" si="12"/>
        <v>0</v>
      </c>
      <c r="AH24" s="275">
        <v>5210</v>
      </c>
      <c r="AI24" s="267"/>
      <c r="AJ24" s="268"/>
      <c r="AK24" s="292" t="s">
        <v>85</v>
      </c>
      <c r="AL24" s="277">
        <f>+O35</f>
        <v>0</v>
      </c>
      <c r="AM24" s="289">
        <f t="shared" ref="AM24:AM32" si="17">+P35</f>
        <v>0</v>
      </c>
    </row>
    <row r="25" spans="1:39" ht="22.5" x14ac:dyDescent="0.25">
      <c r="A25" s="275">
        <v>1260</v>
      </c>
      <c r="B25" s="275">
        <v>2250</v>
      </c>
      <c r="C25" s="285" t="s">
        <v>33</v>
      </c>
      <c r="D25" s="286">
        <f>+'[7]32200'!E90</f>
        <v>0</v>
      </c>
      <c r="E25" s="286">
        <f>+'[7]32200'!F90</f>
        <v>0</v>
      </c>
      <c r="F25" s="286">
        <f>+'[7]32200'!G90</f>
        <v>0</v>
      </c>
      <c r="G25" s="155" t="s">
        <v>34</v>
      </c>
      <c r="H25" s="286">
        <f>+'[7]32200'!E118</f>
        <v>0</v>
      </c>
      <c r="I25" s="158">
        <f>+'[7]32200'!F118</f>
        <v>0</v>
      </c>
      <c r="J25" s="158">
        <f>+'[7]32200'!G118</f>
        <v>0</v>
      </c>
      <c r="K25" s="286"/>
      <c r="L25" s="275"/>
      <c r="M25" s="154"/>
      <c r="N25" s="155" t="s">
        <v>77</v>
      </c>
      <c r="O25" s="286">
        <f>+'[7]32200'!E23</f>
        <v>0</v>
      </c>
      <c r="P25" s="158">
        <f>+'[7]32200'!F23</f>
        <v>0</v>
      </c>
      <c r="Q25" s="158">
        <f>+'[7]32200'!G23</f>
        <v>0</v>
      </c>
      <c r="S25" s="260">
        <v>900004</v>
      </c>
      <c r="T25" s="253" t="s">
        <v>188</v>
      </c>
      <c r="U25" s="261">
        <f>SUM(U26:U28)</f>
        <v>0</v>
      </c>
      <c r="V25" s="262"/>
      <c r="W25" s="262"/>
      <c r="X25" s="261"/>
      <c r="Y25" s="263">
        <f>SUM(U25:X25)</f>
        <v>0</v>
      </c>
      <c r="AA25" s="275">
        <v>1290</v>
      </c>
      <c r="AB25" s="276" t="s">
        <v>38</v>
      </c>
      <c r="AC25" s="279">
        <f t="shared" si="9"/>
        <v>0</v>
      </c>
      <c r="AD25" s="280">
        <f t="shared" si="10"/>
        <v>0</v>
      </c>
      <c r="AE25" s="279">
        <f t="shared" si="11"/>
        <v>0</v>
      </c>
      <c r="AF25" s="280">
        <f t="shared" si="12"/>
        <v>0</v>
      </c>
      <c r="AH25" s="275">
        <v>5220</v>
      </c>
      <c r="AI25" s="267"/>
      <c r="AJ25" s="268"/>
      <c r="AK25" s="292" t="s">
        <v>140</v>
      </c>
      <c r="AL25" s="277">
        <f t="shared" ref="AL25:AL32" si="18">+O36</f>
        <v>0</v>
      </c>
      <c r="AM25" s="289">
        <f t="shared" si="17"/>
        <v>0</v>
      </c>
    </row>
    <row r="26" spans="1:39" x14ac:dyDescent="0.25">
      <c r="A26" s="275">
        <v>1270</v>
      </c>
      <c r="B26" s="275">
        <v>2260</v>
      </c>
      <c r="C26" s="285" t="s">
        <v>35</v>
      </c>
      <c r="D26" s="286">
        <f>+'[7]32200'!E91</f>
        <v>0</v>
      </c>
      <c r="E26" s="286">
        <f>+'[7]32200'!F91</f>
        <v>0</v>
      </c>
      <c r="F26" s="286">
        <f>+'[7]32200'!G91</f>
        <v>0</v>
      </c>
      <c r="G26" s="287" t="s">
        <v>36</v>
      </c>
      <c r="H26" s="286">
        <f>+'[7]32200'!E119</f>
        <v>0</v>
      </c>
      <c r="I26" s="158">
        <f>+'[7]32200'!F119</f>
        <v>0</v>
      </c>
      <c r="J26" s="158">
        <f>+'[7]32200'!G119</f>
        <v>0</v>
      </c>
      <c r="K26" s="286"/>
      <c r="L26" s="275"/>
      <c r="M26" s="154"/>
      <c r="N26" s="155"/>
      <c r="O26" s="286"/>
      <c r="P26" s="158"/>
      <c r="Q26" s="158"/>
      <c r="S26" s="275">
        <v>3110</v>
      </c>
      <c r="T26" s="276" t="s">
        <v>45</v>
      </c>
      <c r="U26" s="277">
        <f>+H35-I35</f>
        <v>0</v>
      </c>
      <c r="V26" s="262"/>
      <c r="W26" s="262"/>
      <c r="X26" s="262"/>
      <c r="Y26" s="278">
        <f>SUM(U26:X26)</f>
        <v>0</v>
      </c>
      <c r="AA26" s="275"/>
      <c r="AB26" s="297"/>
      <c r="AC26" s="254"/>
      <c r="AD26" s="255"/>
      <c r="AE26" s="254"/>
      <c r="AF26" s="255"/>
      <c r="AH26" s="275">
        <v>5230</v>
      </c>
      <c r="AI26" s="267"/>
      <c r="AJ26" s="268"/>
      <c r="AK26" s="292" t="s">
        <v>141</v>
      </c>
      <c r="AL26" s="277">
        <f t="shared" si="18"/>
        <v>0</v>
      </c>
      <c r="AM26" s="289">
        <f t="shared" si="17"/>
        <v>0</v>
      </c>
    </row>
    <row r="27" spans="1:39" ht="22.5" x14ac:dyDescent="0.25">
      <c r="A27" s="275">
        <v>1280</v>
      </c>
      <c r="B27" s="275"/>
      <c r="C27" s="285" t="s">
        <v>37</v>
      </c>
      <c r="D27" s="286">
        <f>+'[7]32200'!E92</f>
        <v>0</v>
      </c>
      <c r="E27" s="286">
        <f>+'[7]32200'!F92</f>
        <v>0</v>
      </c>
      <c r="F27" s="286">
        <f>+'[7]32200'!G92</f>
        <v>0</v>
      </c>
      <c r="G27" s="287"/>
      <c r="H27" s="286"/>
      <c r="I27" s="158"/>
      <c r="J27" s="274"/>
      <c r="K27" s="26"/>
      <c r="L27" s="275"/>
      <c r="M27" s="165" t="s">
        <v>78</v>
      </c>
      <c r="N27" s="166"/>
      <c r="O27" s="298">
        <f>+O8+O17+O20</f>
        <v>0</v>
      </c>
      <c r="P27" s="179">
        <f>+P8+P17+P20</f>
        <v>0</v>
      </c>
      <c r="Q27" s="179">
        <f>+Q8+Q17+Q20</f>
        <v>0</v>
      </c>
      <c r="S27" s="275">
        <v>3120</v>
      </c>
      <c r="T27" s="276" t="s">
        <v>46</v>
      </c>
      <c r="U27" s="277">
        <f t="shared" ref="U27:U28" si="19">+H36-I36</f>
        <v>0</v>
      </c>
      <c r="V27" s="262"/>
      <c r="W27" s="262"/>
      <c r="X27" s="262"/>
      <c r="Y27" s="278">
        <f>SUM(U27:X27)</f>
        <v>0</v>
      </c>
      <c r="AA27" s="243">
        <v>2000</v>
      </c>
      <c r="AB27" s="253" t="s">
        <v>2</v>
      </c>
      <c r="AC27" s="254">
        <f>IF(H30&gt;I30,H30-I30,0)</f>
        <v>0</v>
      </c>
      <c r="AD27" s="255">
        <f>IF(I30&gt;H30,I30-H30,0)</f>
        <v>0</v>
      </c>
      <c r="AE27" s="254">
        <f>IF(I30&gt;J30,I30-J30,0)</f>
        <v>0</v>
      </c>
      <c r="AF27" s="255">
        <f>IF(J30&gt;I30,J30-I30,0)</f>
        <v>0</v>
      </c>
      <c r="AH27" s="275">
        <v>5240</v>
      </c>
      <c r="AI27" s="267"/>
      <c r="AJ27" s="268"/>
      <c r="AK27" s="292" t="s">
        <v>88</v>
      </c>
      <c r="AL27" s="277">
        <f t="shared" si="18"/>
        <v>0</v>
      </c>
      <c r="AM27" s="289">
        <f t="shared" si="17"/>
        <v>0</v>
      </c>
    </row>
    <row r="28" spans="1:39" x14ac:dyDescent="0.25">
      <c r="A28" s="275">
        <v>1290</v>
      </c>
      <c r="B28" s="275"/>
      <c r="C28" s="285" t="s">
        <v>38</v>
      </c>
      <c r="D28" s="286">
        <f>+'[7]32200'!E93</f>
        <v>0</v>
      </c>
      <c r="E28" s="286">
        <f>+'[7]32200'!F93</f>
        <v>0</v>
      </c>
      <c r="F28" s="286">
        <f>+'[7]32200'!G93</f>
        <v>0</v>
      </c>
      <c r="G28" s="293" t="s">
        <v>39</v>
      </c>
      <c r="H28" s="291">
        <f>SUM(H20:H26)</f>
        <v>0</v>
      </c>
      <c r="I28" s="176">
        <f>SUM(I20:I26)</f>
        <v>0</v>
      </c>
      <c r="J28" s="176">
        <f>SUM(J20:J26)</f>
        <v>0</v>
      </c>
      <c r="K28" s="291"/>
      <c r="L28" s="243">
        <v>5000</v>
      </c>
      <c r="M28" s="154"/>
      <c r="N28" s="141"/>
      <c r="O28" s="286"/>
      <c r="P28" s="158"/>
      <c r="Q28" s="158"/>
      <c r="S28" s="275">
        <v>3130</v>
      </c>
      <c r="T28" s="276" t="s">
        <v>47</v>
      </c>
      <c r="U28" s="277">
        <f t="shared" si="19"/>
        <v>0</v>
      </c>
      <c r="V28" s="262"/>
      <c r="W28" s="262"/>
      <c r="X28" s="262"/>
      <c r="Y28" s="278">
        <f>SUM(U28:X28)</f>
        <v>0</v>
      </c>
      <c r="AA28" s="243">
        <v>2100</v>
      </c>
      <c r="AB28" s="264" t="s">
        <v>4</v>
      </c>
      <c r="AC28" s="265">
        <f>IF(H18&gt;I18,H18-I18,0)</f>
        <v>0</v>
      </c>
      <c r="AD28" s="266">
        <f>IF(I18&gt;H18,I18-H18,0)</f>
        <v>0</v>
      </c>
      <c r="AE28" s="265">
        <f>IF(I18&gt;J18,I18-J18,0)</f>
        <v>0</v>
      </c>
      <c r="AF28" s="266">
        <f>IF(J18&gt;I18,J18-I18,0)</f>
        <v>0</v>
      </c>
      <c r="AH28" s="275">
        <v>5250</v>
      </c>
      <c r="AI28" s="267"/>
      <c r="AJ28" s="268"/>
      <c r="AK28" s="292" t="s">
        <v>89</v>
      </c>
      <c r="AL28" s="277">
        <f t="shared" si="18"/>
        <v>0</v>
      </c>
      <c r="AM28" s="289">
        <f t="shared" si="17"/>
        <v>0</v>
      </c>
    </row>
    <row r="29" spans="1:39" x14ac:dyDescent="0.25">
      <c r="B29" s="275"/>
      <c r="C29" s="285"/>
      <c r="D29" s="286"/>
      <c r="E29" s="286"/>
      <c r="G29" s="287"/>
      <c r="H29" s="273"/>
      <c r="I29" s="149"/>
      <c r="J29" s="294"/>
      <c r="K29" s="295"/>
      <c r="L29" s="243">
        <v>5100</v>
      </c>
      <c r="M29" s="140" t="s">
        <v>79</v>
      </c>
      <c r="N29" s="141"/>
      <c r="O29" s="286"/>
      <c r="P29" s="158"/>
      <c r="Q29" s="158"/>
      <c r="S29" s="275"/>
      <c r="T29" s="276"/>
      <c r="U29" s="277"/>
      <c r="V29" s="262"/>
      <c r="W29" s="262"/>
      <c r="X29" s="262"/>
      <c r="Y29" s="278"/>
      <c r="AA29" s="275">
        <v>2110</v>
      </c>
      <c r="AB29" s="276" t="s">
        <v>6</v>
      </c>
      <c r="AC29" s="279">
        <f t="shared" ref="AC29:AC36" si="20">IF(H9&gt;I9,H9-I9,0)</f>
        <v>0</v>
      </c>
      <c r="AD29" s="280">
        <f t="shared" ref="AD29:AD36" si="21">IF(I9&gt;H9,I9-H9,0)</f>
        <v>0</v>
      </c>
      <c r="AE29" s="279">
        <f t="shared" ref="AE29:AE36" si="22">IF(I9&gt;J9,I9-J9,0)</f>
        <v>0</v>
      </c>
      <c r="AF29" s="280">
        <f t="shared" ref="AF29:AF36" si="23">IF(J9&gt;I9,J9-I9,0)</f>
        <v>0</v>
      </c>
      <c r="AH29" s="275">
        <v>5260</v>
      </c>
      <c r="AI29" s="267"/>
      <c r="AJ29" s="268"/>
      <c r="AK29" s="292" t="s">
        <v>90</v>
      </c>
      <c r="AL29" s="277">
        <f t="shared" si="18"/>
        <v>0</v>
      </c>
      <c r="AM29" s="289">
        <f t="shared" si="17"/>
        <v>0</v>
      </c>
    </row>
    <row r="30" spans="1:39" x14ac:dyDescent="0.25">
      <c r="B30" s="275"/>
      <c r="C30" s="290" t="s">
        <v>40</v>
      </c>
      <c r="D30" s="291">
        <f>SUM(D20:D28)</f>
        <v>0</v>
      </c>
      <c r="E30" s="291">
        <f>SUM(E20:E28)</f>
        <v>0</v>
      </c>
      <c r="F30" s="291">
        <f>SUM(F20:F28)</f>
        <v>0</v>
      </c>
      <c r="G30" s="299" t="s">
        <v>41</v>
      </c>
      <c r="H30" s="298">
        <f>+H28+H18</f>
        <v>0</v>
      </c>
      <c r="I30" s="179">
        <f>+I28+I18</f>
        <v>0</v>
      </c>
      <c r="J30" s="179">
        <f>+J28+J18</f>
        <v>0</v>
      </c>
      <c r="K30" s="300"/>
      <c r="L30" s="275">
        <v>5110</v>
      </c>
      <c r="M30" s="145" t="s">
        <v>80</v>
      </c>
      <c r="N30" s="141"/>
      <c r="O30" s="273">
        <f>SUM(O31:O33)</f>
        <v>0</v>
      </c>
      <c r="P30" s="149">
        <f t="shared" ref="P30:Q30" si="24">SUM(P31:P33)</f>
        <v>0</v>
      </c>
      <c r="Q30" s="149">
        <f t="shared" si="24"/>
        <v>0</v>
      </c>
      <c r="S30" s="260">
        <v>900005</v>
      </c>
      <c r="T30" s="253" t="s">
        <v>189</v>
      </c>
      <c r="U30" s="262" t="s">
        <v>185</v>
      </c>
      <c r="V30" s="261">
        <f>SUM(V31:V35)</f>
        <v>0</v>
      </c>
      <c r="W30" s="261">
        <f>SUM(W31:W35)</f>
        <v>0</v>
      </c>
      <c r="X30" s="261"/>
      <c r="Y30" s="263">
        <f t="shared" ref="Y30:Y35" si="25">SUM(U30:X30)</f>
        <v>0</v>
      </c>
      <c r="AA30" s="275">
        <v>2120</v>
      </c>
      <c r="AB30" s="276" t="s">
        <v>8</v>
      </c>
      <c r="AC30" s="279">
        <f t="shared" si="20"/>
        <v>0</v>
      </c>
      <c r="AD30" s="280">
        <f t="shared" si="21"/>
        <v>0</v>
      </c>
      <c r="AE30" s="279">
        <f t="shared" si="22"/>
        <v>0</v>
      </c>
      <c r="AF30" s="280">
        <f t="shared" si="23"/>
        <v>0</v>
      </c>
      <c r="AH30" s="275">
        <v>5270</v>
      </c>
      <c r="AI30" s="267"/>
      <c r="AJ30" s="268"/>
      <c r="AK30" s="292" t="s">
        <v>91</v>
      </c>
      <c r="AL30" s="277">
        <f t="shared" si="18"/>
        <v>0</v>
      </c>
      <c r="AM30" s="289">
        <f t="shared" si="17"/>
        <v>0</v>
      </c>
    </row>
    <row r="31" spans="1:39" x14ac:dyDescent="0.25">
      <c r="B31" s="275"/>
      <c r="C31" s="244"/>
      <c r="D31" s="273"/>
      <c r="E31" s="273"/>
      <c r="F31" s="273"/>
      <c r="G31" s="257"/>
      <c r="H31" s="273"/>
      <c r="I31" s="149"/>
      <c r="J31" s="294"/>
      <c r="K31" s="295"/>
      <c r="L31" s="275">
        <v>5120</v>
      </c>
      <c r="M31" s="154"/>
      <c r="N31" s="155" t="s">
        <v>81</v>
      </c>
      <c r="O31" s="286">
        <f>+'[7]32200'!E28</f>
        <v>0</v>
      </c>
      <c r="P31" s="158">
        <f>+'[7]32200'!F28</f>
        <v>0</v>
      </c>
      <c r="Q31" s="158">
        <f>+'[7]32200'!G28</f>
        <v>0</v>
      </c>
      <c r="S31" s="275">
        <v>3210</v>
      </c>
      <c r="T31" s="276" t="s">
        <v>113</v>
      </c>
      <c r="U31" s="262" t="s">
        <v>185</v>
      </c>
      <c r="V31" s="262"/>
      <c r="W31" s="277">
        <f>+H40</f>
        <v>0</v>
      </c>
      <c r="X31" s="262"/>
      <c r="Y31" s="278">
        <f t="shared" si="25"/>
        <v>0</v>
      </c>
      <c r="AA31" s="275">
        <v>2130</v>
      </c>
      <c r="AB31" s="276" t="s">
        <v>10</v>
      </c>
      <c r="AC31" s="279">
        <f t="shared" si="20"/>
        <v>0</v>
      </c>
      <c r="AD31" s="280">
        <f t="shared" si="21"/>
        <v>0</v>
      </c>
      <c r="AE31" s="279">
        <f t="shared" si="22"/>
        <v>0</v>
      </c>
      <c r="AF31" s="280">
        <f t="shared" si="23"/>
        <v>0</v>
      </c>
      <c r="AH31" s="275">
        <v>5280</v>
      </c>
      <c r="AI31" s="267"/>
      <c r="AJ31" s="268"/>
      <c r="AK31" s="292" t="s">
        <v>92</v>
      </c>
      <c r="AL31" s="277">
        <f t="shared" si="18"/>
        <v>0</v>
      </c>
      <c r="AM31" s="289">
        <f t="shared" si="17"/>
        <v>0</v>
      </c>
    </row>
    <row r="32" spans="1:39" x14ac:dyDescent="0.25">
      <c r="C32" s="244" t="s">
        <v>42</v>
      </c>
      <c r="D32" s="273">
        <f>+D30+D17</f>
        <v>0</v>
      </c>
      <c r="E32" s="273">
        <f>+E30+E17</f>
        <v>0</v>
      </c>
      <c r="F32" s="273">
        <f>+F30+F17</f>
        <v>0</v>
      </c>
      <c r="G32" s="257" t="s">
        <v>43</v>
      </c>
      <c r="H32" s="273"/>
      <c r="I32" s="149"/>
      <c r="J32" s="149"/>
      <c r="K32" s="273"/>
      <c r="L32" s="275">
        <v>5130</v>
      </c>
      <c r="M32" s="154"/>
      <c r="N32" s="155" t="s">
        <v>82</v>
      </c>
      <c r="O32" s="286">
        <f>+'[7]32200'!E29</f>
        <v>0</v>
      </c>
      <c r="P32" s="158">
        <f>+'[7]32200'!F29</f>
        <v>0</v>
      </c>
      <c r="Q32" s="158">
        <f>+'[7]32200'!G29</f>
        <v>0</v>
      </c>
      <c r="S32" s="275">
        <v>3220</v>
      </c>
      <c r="T32" s="276" t="s">
        <v>50</v>
      </c>
      <c r="U32" s="262" t="s">
        <v>185</v>
      </c>
      <c r="V32" s="277">
        <f>+H41-I41</f>
        <v>0</v>
      </c>
      <c r="W32" s="301">
        <f>-W13</f>
        <v>0</v>
      </c>
      <c r="X32" s="262"/>
      <c r="Y32" s="278">
        <f t="shared" si="25"/>
        <v>0</v>
      </c>
      <c r="AA32" s="275">
        <v>2140</v>
      </c>
      <c r="AB32" s="276" t="s">
        <v>12</v>
      </c>
      <c r="AC32" s="279">
        <f t="shared" si="20"/>
        <v>0</v>
      </c>
      <c r="AD32" s="280">
        <f t="shared" si="21"/>
        <v>0</v>
      </c>
      <c r="AE32" s="279">
        <f t="shared" si="22"/>
        <v>0</v>
      </c>
      <c r="AF32" s="280">
        <f t="shared" si="23"/>
        <v>0</v>
      </c>
      <c r="AH32" s="275">
        <v>5290</v>
      </c>
      <c r="AI32" s="267"/>
      <c r="AJ32" s="268"/>
      <c r="AK32" s="292" t="s">
        <v>93</v>
      </c>
      <c r="AL32" s="277">
        <f t="shared" si="18"/>
        <v>0</v>
      </c>
      <c r="AM32" s="289">
        <f t="shared" si="17"/>
        <v>0</v>
      </c>
    </row>
    <row r="33" spans="2:39" x14ac:dyDescent="0.25">
      <c r="B33" s="243"/>
      <c r="C33" s="140"/>
      <c r="D33" s="302"/>
      <c r="E33" s="302"/>
      <c r="G33" s="257"/>
      <c r="H33" s="273"/>
      <c r="I33" s="149"/>
      <c r="J33" s="149"/>
      <c r="K33" s="273"/>
      <c r="L33" s="243">
        <v>5200</v>
      </c>
      <c r="M33" s="154"/>
      <c r="N33" s="155" t="s">
        <v>83</v>
      </c>
      <c r="O33" s="286">
        <f>+'[7]32200'!E30</f>
        <v>0</v>
      </c>
      <c r="P33" s="158">
        <f>+'[7]32200'!F30</f>
        <v>0</v>
      </c>
      <c r="Q33" s="158">
        <f>+'[7]32200'!G30</f>
        <v>0</v>
      </c>
      <c r="S33" s="275">
        <v>3230</v>
      </c>
      <c r="T33" s="276" t="s">
        <v>121</v>
      </c>
      <c r="U33" s="262" t="s">
        <v>185</v>
      </c>
      <c r="V33" s="262"/>
      <c r="W33" s="277">
        <f>+H42-I42</f>
        <v>0</v>
      </c>
      <c r="X33" s="262"/>
      <c r="Y33" s="278">
        <f t="shared" si="25"/>
        <v>0</v>
      </c>
      <c r="AA33" s="275">
        <v>2150</v>
      </c>
      <c r="AB33" s="276" t="s">
        <v>14</v>
      </c>
      <c r="AC33" s="279">
        <f t="shared" si="20"/>
        <v>0</v>
      </c>
      <c r="AD33" s="280">
        <f t="shared" si="21"/>
        <v>0</v>
      </c>
      <c r="AE33" s="279">
        <f t="shared" si="22"/>
        <v>0</v>
      </c>
      <c r="AF33" s="280">
        <f t="shared" si="23"/>
        <v>0</v>
      </c>
      <c r="AH33" s="275">
        <v>5310</v>
      </c>
      <c r="AI33" s="267"/>
      <c r="AJ33" s="268"/>
      <c r="AK33" s="292" t="s">
        <v>142</v>
      </c>
      <c r="AL33" s="277">
        <f>+O45</f>
        <v>0</v>
      </c>
      <c r="AM33" s="289">
        <f t="shared" ref="AM33:AM36" si="26">+P45</f>
        <v>0</v>
      </c>
    </row>
    <row r="34" spans="2:39" x14ac:dyDescent="0.25">
      <c r="B34" s="243">
        <v>3100</v>
      </c>
      <c r="C34" s="154"/>
      <c r="D34" s="303"/>
      <c r="E34" s="303"/>
      <c r="F34" s="304"/>
      <c r="G34" s="299" t="s">
        <v>44</v>
      </c>
      <c r="H34" s="298">
        <f>SUM(H35:H37)</f>
        <v>0</v>
      </c>
      <c r="I34" s="179">
        <f>SUM(I35:I37)</f>
        <v>0</v>
      </c>
      <c r="J34" s="179">
        <f>SUM(J35:J37)</f>
        <v>0</v>
      </c>
      <c r="K34" s="298"/>
      <c r="L34" s="275">
        <v>5210</v>
      </c>
      <c r="M34" s="145" t="s">
        <v>174</v>
      </c>
      <c r="N34" s="141"/>
      <c r="O34" s="273">
        <f>SUM(O35:O43)</f>
        <v>0</v>
      </c>
      <c r="P34" s="149">
        <f>SUM(P35:P43)</f>
        <v>0</v>
      </c>
      <c r="Q34" s="149">
        <f>SUM(Q35:Q43)</f>
        <v>0</v>
      </c>
      <c r="S34" s="275">
        <v>3240</v>
      </c>
      <c r="T34" s="276" t="s">
        <v>52</v>
      </c>
      <c r="U34" s="262" t="s">
        <v>185</v>
      </c>
      <c r="V34" s="262"/>
      <c r="W34" s="277">
        <f t="shared" ref="W34:W35" si="27">+H43-I43</f>
        <v>0</v>
      </c>
      <c r="X34" s="262"/>
      <c r="Y34" s="278">
        <f t="shared" si="25"/>
        <v>0</v>
      </c>
      <c r="AA34" s="275">
        <v>2160</v>
      </c>
      <c r="AB34" s="276" t="s">
        <v>16</v>
      </c>
      <c r="AC34" s="279">
        <f t="shared" si="20"/>
        <v>0</v>
      </c>
      <c r="AD34" s="280">
        <f t="shared" si="21"/>
        <v>0</v>
      </c>
      <c r="AE34" s="279">
        <f t="shared" si="22"/>
        <v>0</v>
      </c>
      <c r="AF34" s="280">
        <f t="shared" si="23"/>
        <v>0</v>
      </c>
      <c r="AH34" s="275">
        <v>5320</v>
      </c>
      <c r="AI34" s="267"/>
      <c r="AJ34" s="268"/>
      <c r="AK34" s="292" t="s">
        <v>45</v>
      </c>
      <c r="AL34" s="277">
        <f t="shared" ref="AL34:AL36" si="28">+O46</f>
        <v>0</v>
      </c>
      <c r="AM34" s="289">
        <f t="shared" si="26"/>
        <v>0</v>
      </c>
    </row>
    <row r="35" spans="2:39" x14ac:dyDescent="0.25">
      <c r="B35" s="275">
        <v>3110</v>
      </c>
      <c r="C35" s="154"/>
      <c r="D35" s="303"/>
      <c r="E35" s="303"/>
      <c r="F35" s="304"/>
      <c r="G35" s="287" t="s">
        <v>45</v>
      </c>
      <c r="H35" s="286">
        <f>+'[7]32200'!E128</f>
        <v>0</v>
      </c>
      <c r="I35" s="158">
        <f>+'[7]32200'!F128</f>
        <v>0</v>
      </c>
      <c r="J35" s="158">
        <f>+'[7]32200'!G128</f>
        <v>0</v>
      </c>
      <c r="K35" s="286"/>
      <c r="L35" s="275">
        <v>5220</v>
      </c>
      <c r="M35" s="154"/>
      <c r="N35" s="155" t="s">
        <v>85</v>
      </c>
      <c r="O35" s="286">
        <f>+'[7]32200'!E32</f>
        <v>0</v>
      </c>
      <c r="P35" s="158">
        <f>+'[7]32200'!F32</f>
        <v>0</v>
      </c>
      <c r="Q35" s="158">
        <f>+'[7]32200'!G32</f>
        <v>0</v>
      </c>
      <c r="S35" s="275">
        <v>3250</v>
      </c>
      <c r="T35" s="276" t="s">
        <v>53</v>
      </c>
      <c r="U35" s="262" t="s">
        <v>185</v>
      </c>
      <c r="V35" s="262"/>
      <c r="W35" s="277">
        <f t="shared" si="27"/>
        <v>0</v>
      </c>
      <c r="X35" s="262"/>
      <c r="Y35" s="278">
        <f t="shared" si="25"/>
        <v>0</v>
      </c>
      <c r="AA35" s="275">
        <v>2170</v>
      </c>
      <c r="AB35" s="276" t="s">
        <v>18</v>
      </c>
      <c r="AC35" s="279">
        <f t="shared" si="20"/>
        <v>0</v>
      </c>
      <c r="AD35" s="280">
        <f t="shared" si="21"/>
        <v>0</v>
      </c>
      <c r="AE35" s="279">
        <f t="shared" si="22"/>
        <v>0</v>
      </c>
      <c r="AF35" s="280">
        <f t="shared" si="23"/>
        <v>0</v>
      </c>
      <c r="AH35" s="275">
        <v>5330</v>
      </c>
      <c r="AI35" s="267"/>
      <c r="AJ35" s="268"/>
      <c r="AK35" s="292" t="s">
        <v>96</v>
      </c>
      <c r="AL35" s="277">
        <f t="shared" si="28"/>
        <v>0</v>
      </c>
      <c r="AM35" s="289">
        <f t="shared" si="26"/>
        <v>0</v>
      </c>
    </row>
    <row r="36" spans="2:39" x14ac:dyDescent="0.25">
      <c r="B36" s="275">
        <v>3120</v>
      </c>
      <c r="C36" s="154"/>
      <c r="D36" s="303"/>
      <c r="E36" s="303"/>
      <c r="F36" s="304"/>
      <c r="G36" s="287" t="s">
        <v>46</v>
      </c>
      <c r="H36" s="286">
        <f>+'[7]32200'!E129</f>
        <v>0</v>
      </c>
      <c r="I36" s="158">
        <f>+'[7]32200'!F129</f>
        <v>0</v>
      </c>
      <c r="J36" s="158">
        <f>+'[7]32200'!G129</f>
        <v>0</v>
      </c>
      <c r="K36" s="286"/>
      <c r="L36" s="275">
        <v>5230</v>
      </c>
      <c r="M36" s="154"/>
      <c r="N36" s="155" t="s">
        <v>86</v>
      </c>
      <c r="O36" s="286">
        <f>+'[7]32200'!E33</f>
        <v>0</v>
      </c>
      <c r="P36" s="158">
        <f>+'[7]32200'!F33</f>
        <v>0</v>
      </c>
      <c r="Q36" s="158">
        <f>+'[7]32200'!G33</f>
        <v>0</v>
      </c>
      <c r="S36" s="275"/>
      <c r="T36" s="276"/>
      <c r="U36" s="262"/>
      <c r="V36" s="262"/>
      <c r="W36" s="277"/>
      <c r="X36" s="262"/>
      <c r="Y36" s="278"/>
      <c r="AA36" s="275">
        <v>2190</v>
      </c>
      <c r="AB36" s="276" t="s">
        <v>19</v>
      </c>
      <c r="AC36" s="279">
        <f t="shared" si="20"/>
        <v>0</v>
      </c>
      <c r="AD36" s="280">
        <f t="shared" si="21"/>
        <v>0</v>
      </c>
      <c r="AE36" s="279">
        <f t="shared" si="22"/>
        <v>0</v>
      </c>
      <c r="AF36" s="280">
        <f t="shared" si="23"/>
        <v>0</v>
      </c>
      <c r="AH36" s="305">
        <v>4500</v>
      </c>
      <c r="AI36" s="267"/>
      <c r="AJ36" s="268"/>
      <c r="AK36" s="292" t="s">
        <v>143</v>
      </c>
      <c r="AL36" s="277">
        <f t="shared" si="28"/>
        <v>0</v>
      </c>
      <c r="AM36" s="289">
        <f t="shared" si="26"/>
        <v>0</v>
      </c>
    </row>
    <row r="37" spans="2:39" x14ac:dyDescent="0.25">
      <c r="B37" s="275">
        <v>3130</v>
      </c>
      <c r="C37" s="154"/>
      <c r="D37" s="303"/>
      <c r="E37" s="303"/>
      <c r="F37" s="304"/>
      <c r="G37" s="287" t="s">
        <v>47</v>
      </c>
      <c r="H37" s="286">
        <f>+'[7]32200'!E130</f>
        <v>0</v>
      </c>
      <c r="I37" s="158">
        <f>+'[7]32200'!F130</f>
        <v>0</v>
      </c>
      <c r="J37" s="158">
        <f>+'[7]32200'!G130</f>
        <v>0</v>
      </c>
      <c r="K37" s="286"/>
      <c r="L37" s="275">
        <v>5240</v>
      </c>
      <c r="M37" s="154"/>
      <c r="N37" s="155" t="s">
        <v>87</v>
      </c>
      <c r="O37" s="286">
        <f>+'[7]32200'!E34</f>
        <v>0</v>
      </c>
      <c r="P37" s="158">
        <f>+'[7]32200'!F34</f>
        <v>0</v>
      </c>
      <c r="Q37" s="158">
        <f>+'[7]32200'!G34</f>
        <v>0</v>
      </c>
      <c r="S37" s="275"/>
      <c r="T37" s="281" t="s">
        <v>190</v>
      </c>
      <c r="U37" s="262" t="s">
        <v>185</v>
      </c>
      <c r="V37" s="262"/>
      <c r="W37" s="277"/>
      <c r="X37" s="261">
        <f>SUM(X38:X39)</f>
        <v>0</v>
      </c>
      <c r="Y37" s="263">
        <f>SUM(U37:X37)</f>
        <v>0</v>
      </c>
      <c r="AA37" s="275"/>
      <c r="AB37" s="276"/>
      <c r="AC37" s="279"/>
      <c r="AD37" s="280"/>
      <c r="AE37" s="279"/>
      <c r="AF37" s="280"/>
      <c r="AI37" s="264" t="s">
        <v>144</v>
      </c>
      <c r="AJ37" s="268"/>
      <c r="AK37" s="306"/>
      <c r="AL37" s="307">
        <f>+AL9-AL20</f>
        <v>0</v>
      </c>
      <c r="AM37" s="308">
        <f>+AM9-AM20</f>
        <v>0</v>
      </c>
    </row>
    <row r="38" spans="2:39" x14ac:dyDescent="0.25">
      <c r="B38" s="275"/>
      <c r="C38" s="154"/>
      <c r="D38" s="303"/>
      <c r="E38" s="303"/>
      <c r="F38" s="309"/>
      <c r="G38" s="287"/>
      <c r="H38" s="286"/>
      <c r="I38" s="158"/>
      <c r="J38" s="274"/>
      <c r="K38" s="26"/>
      <c r="L38" s="275">
        <v>5250</v>
      </c>
      <c r="M38" s="154"/>
      <c r="N38" s="155" t="s">
        <v>88</v>
      </c>
      <c r="O38" s="286">
        <f>+'[7]32200'!E35</f>
        <v>0</v>
      </c>
      <c r="P38" s="158">
        <f>+'[7]32200'!F35</f>
        <v>0</v>
      </c>
      <c r="Q38" s="158">
        <f>+'[7]32200'!G35</f>
        <v>0</v>
      </c>
      <c r="S38" s="275">
        <v>3310</v>
      </c>
      <c r="T38" s="276" t="s">
        <v>55</v>
      </c>
      <c r="U38" s="262" t="s">
        <v>185</v>
      </c>
      <c r="V38" s="262"/>
      <c r="X38" s="277">
        <f>+H47-I47</f>
        <v>0</v>
      </c>
      <c r="Y38" s="278">
        <f>SUM(U38:X38)</f>
        <v>0</v>
      </c>
      <c r="AA38" s="243">
        <v>2200</v>
      </c>
      <c r="AB38" s="264" t="s">
        <v>24</v>
      </c>
      <c r="AC38" s="265">
        <f>IF(H28&gt;I28,H28-I28,0)</f>
        <v>0</v>
      </c>
      <c r="AD38" s="266">
        <f>IF(I28&gt;H28,I28-H28,0)</f>
        <v>0</v>
      </c>
      <c r="AE38" s="265">
        <f>IF(I28&gt;J28,I28-J28,0)</f>
        <v>0</v>
      </c>
      <c r="AF38" s="266">
        <f>IF(J28&gt;I28,J28-I28,0)</f>
        <v>0</v>
      </c>
      <c r="AI38" s="253"/>
      <c r="AJ38" s="268"/>
      <c r="AK38" s="306"/>
      <c r="AL38" s="283"/>
      <c r="AM38" s="284"/>
    </row>
    <row r="39" spans="2:39" x14ac:dyDescent="0.25">
      <c r="B39" s="243">
        <v>3200</v>
      </c>
      <c r="C39" s="154"/>
      <c r="D39" s="303"/>
      <c r="E39" s="303"/>
      <c r="F39" s="304"/>
      <c r="G39" s="299" t="s">
        <v>48</v>
      </c>
      <c r="H39" s="298">
        <f>SUM(H40:H44)</f>
        <v>0</v>
      </c>
      <c r="I39" s="179">
        <f>SUM(I40:I44)</f>
        <v>0</v>
      </c>
      <c r="J39" s="179">
        <f>SUM(J40:J44)</f>
        <v>0</v>
      </c>
      <c r="K39" s="298"/>
      <c r="L39" s="275">
        <v>5260</v>
      </c>
      <c r="M39" s="154"/>
      <c r="N39" s="155" t="s">
        <v>89</v>
      </c>
      <c r="O39" s="286">
        <f>+'[7]32200'!E36</f>
        <v>0</v>
      </c>
      <c r="P39" s="158">
        <f>+'[7]32200'!F36</f>
        <v>0</v>
      </c>
      <c r="Q39" s="158">
        <f>+'[7]32200'!G36</f>
        <v>0</v>
      </c>
      <c r="S39" s="275">
        <v>3320</v>
      </c>
      <c r="T39" s="276" t="s">
        <v>56</v>
      </c>
      <c r="U39" s="262" t="s">
        <v>185</v>
      </c>
      <c r="V39" s="262"/>
      <c r="X39" s="277">
        <f t="shared" ref="X39" si="29">+H48-I48</f>
        <v>0</v>
      </c>
      <c r="Y39" s="278">
        <f>SUM(U39:X39)</f>
        <v>0</v>
      </c>
      <c r="AA39" s="275">
        <v>2210</v>
      </c>
      <c r="AB39" s="276" t="s">
        <v>26</v>
      </c>
      <c r="AC39" s="279">
        <f t="shared" ref="AC39:AC44" si="30">IF(H21&gt;I21,H21-I21,0)</f>
        <v>0</v>
      </c>
      <c r="AD39" s="280">
        <f t="shared" ref="AD39:AD44" si="31">IF(I21&gt;H21,I21-H21,0)</f>
        <v>0</v>
      </c>
      <c r="AE39" s="279">
        <f t="shared" ref="AE39:AE44" si="32">IF(I21&gt;J21,I21-J21,0)</f>
        <v>0</v>
      </c>
      <c r="AF39" s="280">
        <f t="shared" ref="AF39:AF44" si="33">IF(J21&gt;I21,J21-I21,0)</f>
        <v>0</v>
      </c>
      <c r="AI39" s="281" t="s">
        <v>145</v>
      </c>
      <c r="AJ39" s="268"/>
      <c r="AK39" s="282"/>
      <c r="AL39" s="283"/>
      <c r="AM39" s="284"/>
    </row>
    <row r="40" spans="2:39" x14ac:dyDescent="0.25">
      <c r="B40" s="275">
        <v>3210</v>
      </c>
      <c r="C40" s="154"/>
      <c r="D40" s="303"/>
      <c r="E40" s="303"/>
      <c r="F40" s="304"/>
      <c r="G40" s="287" t="s">
        <v>49</v>
      </c>
      <c r="H40" s="286">
        <f>+'[7]32200'!E133</f>
        <v>0</v>
      </c>
      <c r="I40" s="158">
        <f>+'[7]32200'!F133</f>
        <v>0</v>
      </c>
      <c r="J40" s="158">
        <f>+'[7]32200'!G133</f>
        <v>0</v>
      </c>
      <c r="K40" s="286"/>
      <c r="L40" s="275">
        <v>5270</v>
      </c>
      <c r="M40" s="154"/>
      <c r="N40" s="155" t="s">
        <v>90</v>
      </c>
      <c r="O40" s="286">
        <f>+'[7]32200'!E37</f>
        <v>0</v>
      </c>
      <c r="P40" s="158">
        <f>+'[7]32200'!F37</f>
        <v>0</v>
      </c>
      <c r="Q40" s="158">
        <f>+'[7]32200'!G37</f>
        <v>0</v>
      </c>
      <c r="S40" s="260">
        <v>900006</v>
      </c>
      <c r="T40" s="276"/>
      <c r="U40" s="262"/>
      <c r="V40" s="262"/>
      <c r="X40" s="277"/>
      <c r="Y40" s="278"/>
      <c r="AA40" s="275">
        <v>2220</v>
      </c>
      <c r="AB40" s="276" t="s">
        <v>28</v>
      </c>
      <c r="AC40" s="279">
        <f t="shared" si="30"/>
        <v>0</v>
      </c>
      <c r="AD40" s="280">
        <f t="shared" si="31"/>
        <v>0</v>
      </c>
      <c r="AE40" s="279">
        <f t="shared" si="32"/>
        <v>0</v>
      </c>
      <c r="AF40" s="280">
        <f t="shared" si="33"/>
        <v>0</v>
      </c>
      <c r="AI40" s="267"/>
      <c r="AJ40" s="282" t="s">
        <v>129</v>
      </c>
      <c r="AK40" s="282"/>
      <c r="AL40" s="261">
        <f>SUM(AL41:AL43)</f>
        <v>0</v>
      </c>
      <c r="AM40" s="263">
        <f>SUM(AM41:AM43)</f>
        <v>0</v>
      </c>
    </row>
    <row r="41" spans="2:39" x14ac:dyDescent="0.25">
      <c r="B41" s="275">
        <v>3220</v>
      </c>
      <c r="C41" s="154"/>
      <c r="D41" s="303"/>
      <c r="E41" s="303"/>
      <c r="F41" s="304"/>
      <c r="G41" s="287" t="s">
        <v>50</v>
      </c>
      <c r="H41" s="286">
        <f>+'[7]32200'!E134</f>
        <v>0</v>
      </c>
      <c r="I41" s="158">
        <f>+'[7]32200'!F134</f>
        <v>0</v>
      </c>
      <c r="J41" s="158">
        <f>+'[7]32200'!G134</f>
        <v>0</v>
      </c>
      <c r="K41" s="286"/>
      <c r="L41" s="275">
        <v>5280</v>
      </c>
      <c r="M41" s="154"/>
      <c r="N41" s="155" t="s">
        <v>91</v>
      </c>
      <c r="O41" s="286">
        <f>+'[7]32200'!E38</f>
        <v>0</v>
      </c>
      <c r="P41" s="158">
        <f>+'[7]32200'!F38</f>
        <v>0</v>
      </c>
      <c r="Q41" s="158">
        <f>+'[7]32200'!G38</f>
        <v>0</v>
      </c>
      <c r="T41" s="310" t="s">
        <v>122</v>
      </c>
      <c r="U41" s="311">
        <f>+U23+U25</f>
        <v>0</v>
      </c>
      <c r="V41" s="311">
        <f>+V23+V25+V30+V37</f>
        <v>0</v>
      </c>
      <c r="W41" s="311">
        <f>+W23+W25+W30+W37</f>
        <v>0</v>
      </c>
      <c r="X41" s="311">
        <f>+X23+X25+X30+X37</f>
        <v>0</v>
      </c>
      <c r="Y41" s="312">
        <f>SUM(U41:X41)</f>
        <v>0</v>
      </c>
      <c r="AA41" s="275">
        <v>2230</v>
      </c>
      <c r="AB41" s="276" t="s">
        <v>30</v>
      </c>
      <c r="AC41" s="279">
        <f t="shared" si="30"/>
        <v>0</v>
      </c>
      <c r="AD41" s="280">
        <f t="shared" si="31"/>
        <v>0</v>
      </c>
      <c r="AE41" s="279">
        <f t="shared" si="32"/>
        <v>0</v>
      </c>
      <c r="AF41" s="280">
        <f t="shared" si="33"/>
        <v>0</v>
      </c>
      <c r="AI41" s="267"/>
      <c r="AJ41" s="268"/>
      <c r="AK41" s="292" t="s">
        <v>27</v>
      </c>
      <c r="AL41" s="277">
        <v>0</v>
      </c>
      <c r="AM41" s="289">
        <v>0</v>
      </c>
    </row>
    <row r="42" spans="2:39" x14ac:dyDescent="0.25">
      <c r="B42" s="275">
        <v>3230</v>
      </c>
      <c r="C42" s="154"/>
      <c r="D42" s="313"/>
      <c r="E42" s="313"/>
      <c r="F42" s="304"/>
      <c r="G42" s="287" t="s">
        <v>51</v>
      </c>
      <c r="H42" s="286">
        <f>+'[7]32200'!E135</f>
        <v>0</v>
      </c>
      <c r="I42" s="158">
        <f>+'[7]32200'!F135</f>
        <v>0</v>
      </c>
      <c r="J42" s="158">
        <f>+'[7]32200'!G135</f>
        <v>0</v>
      </c>
      <c r="K42" s="286"/>
      <c r="L42" s="275">
        <v>5290</v>
      </c>
      <c r="M42" s="154"/>
      <c r="N42" s="155" t="s">
        <v>92</v>
      </c>
      <c r="O42" s="286">
        <f>+'[7]32200'!E39</f>
        <v>0</v>
      </c>
      <c r="P42" s="158">
        <f>+'[7]32200'!F39</f>
        <v>0</v>
      </c>
      <c r="Q42" s="158">
        <f>+'[7]32200'!G39</f>
        <v>0</v>
      </c>
      <c r="U42" s="314">
        <f>+I34-U23</f>
        <v>0</v>
      </c>
      <c r="V42" s="314">
        <f>+I39-V23-W23</f>
        <v>0</v>
      </c>
      <c r="W42" s="314"/>
      <c r="X42" s="314">
        <f>+I46-X23</f>
        <v>0</v>
      </c>
      <c r="Y42" s="314">
        <f>+I50-Y23</f>
        <v>0</v>
      </c>
      <c r="AA42" s="275">
        <v>2240</v>
      </c>
      <c r="AB42" s="276" t="s">
        <v>32</v>
      </c>
      <c r="AC42" s="279">
        <f t="shared" si="30"/>
        <v>0</v>
      </c>
      <c r="AD42" s="280">
        <f t="shared" si="31"/>
        <v>0</v>
      </c>
      <c r="AE42" s="279">
        <f t="shared" si="32"/>
        <v>0</v>
      </c>
      <c r="AF42" s="280">
        <f t="shared" si="33"/>
        <v>0</v>
      </c>
      <c r="AI42" s="267"/>
      <c r="AJ42" s="268"/>
      <c r="AK42" s="292" t="s">
        <v>29</v>
      </c>
      <c r="AL42" s="277">
        <v>0</v>
      </c>
      <c r="AM42" s="289">
        <v>0</v>
      </c>
    </row>
    <row r="43" spans="2:39" x14ac:dyDescent="0.25">
      <c r="B43" s="275">
        <v>3240</v>
      </c>
      <c r="C43" s="154"/>
      <c r="D43" s="303"/>
      <c r="E43" s="303"/>
      <c r="F43" s="315"/>
      <c r="G43" s="287" t="s">
        <v>52</v>
      </c>
      <c r="H43" s="286">
        <f>+'[7]32200'!E136</f>
        <v>0</v>
      </c>
      <c r="I43" s="158">
        <f>+'[7]32200'!F136</f>
        <v>0</v>
      </c>
      <c r="J43" s="158">
        <f>+'[7]32200'!G136</f>
        <v>0</v>
      </c>
      <c r="K43" s="286"/>
      <c r="L43" s="243">
        <v>5300</v>
      </c>
      <c r="M43" s="154"/>
      <c r="N43" s="155" t="s">
        <v>93</v>
      </c>
      <c r="O43" s="286">
        <f>+'[7]32200'!E40</f>
        <v>0</v>
      </c>
      <c r="P43" s="158">
        <f>+'[7]32200'!F40</f>
        <v>0</v>
      </c>
      <c r="Q43" s="158">
        <f>+'[7]32200'!G40</f>
        <v>0</v>
      </c>
      <c r="U43" s="314">
        <f>+H34-U41</f>
        <v>0</v>
      </c>
      <c r="V43" s="314"/>
      <c r="W43" s="314">
        <f>+H39-V41-W41</f>
        <v>0</v>
      </c>
      <c r="X43" s="314">
        <f>+H46-X41</f>
        <v>0</v>
      </c>
      <c r="Y43" s="314">
        <f>+H50-Y41</f>
        <v>0</v>
      </c>
      <c r="AA43" s="275">
        <v>2250</v>
      </c>
      <c r="AB43" s="276" t="s">
        <v>34</v>
      </c>
      <c r="AC43" s="279">
        <f t="shared" si="30"/>
        <v>0</v>
      </c>
      <c r="AD43" s="280">
        <f t="shared" si="31"/>
        <v>0</v>
      </c>
      <c r="AE43" s="279">
        <f t="shared" si="32"/>
        <v>0</v>
      </c>
      <c r="AF43" s="280">
        <f t="shared" si="33"/>
        <v>0</v>
      </c>
      <c r="AI43" s="267"/>
      <c r="AJ43" s="268"/>
      <c r="AK43" s="292" t="s">
        <v>146</v>
      </c>
      <c r="AL43" s="277">
        <f>+AC48-AD48</f>
        <v>0</v>
      </c>
      <c r="AM43" s="289">
        <f>+AE48-AF48</f>
        <v>0</v>
      </c>
    </row>
    <row r="44" spans="2:39" x14ac:dyDescent="0.25">
      <c r="B44" s="275">
        <v>3250</v>
      </c>
      <c r="C44" s="154"/>
      <c r="D44" s="303"/>
      <c r="E44" s="303"/>
      <c r="F44" s="26"/>
      <c r="G44" s="287" t="s">
        <v>53</v>
      </c>
      <c r="H44" s="286">
        <f>+'[7]32200'!E137</f>
        <v>0</v>
      </c>
      <c r="I44" s="158">
        <f>+'[7]32200'!F137</f>
        <v>0</v>
      </c>
      <c r="J44" s="158">
        <f>+'[7]32200'!G137</f>
        <v>0</v>
      </c>
      <c r="K44" s="286"/>
      <c r="L44" s="275">
        <v>5310</v>
      </c>
      <c r="M44" s="145" t="s">
        <v>94</v>
      </c>
      <c r="N44" s="141"/>
      <c r="O44" s="273">
        <f>SUM(O45:O47)</f>
        <v>0</v>
      </c>
      <c r="P44" s="149">
        <f>SUM(P45:P47)</f>
        <v>0</v>
      </c>
      <c r="Q44" s="149">
        <f>SUM(Q45:Q47)</f>
        <v>0</v>
      </c>
      <c r="T44" s="435" t="s">
        <v>127</v>
      </c>
      <c r="U44" s="435"/>
      <c r="V44" s="435"/>
      <c r="W44" s="435"/>
      <c r="X44" s="435"/>
      <c r="Y44" s="435"/>
      <c r="AA44" s="275">
        <v>2260</v>
      </c>
      <c r="AB44" s="276" t="s">
        <v>36</v>
      </c>
      <c r="AC44" s="279">
        <f t="shared" si="30"/>
        <v>0</v>
      </c>
      <c r="AD44" s="280">
        <f t="shared" si="31"/>
        <v>0</v>
      </c>
      <c r="AE44" s="279">
        <f t="shared" si="32"/>
        <v>0</v>
      </c>
      <c r="AF44" s="280">
        <f t="shared" si="33"/>
        <v>0</v>
      </c>
      <c r="AI44" s="267"/>
      <c r="AJ44" s="282" t="s">
        <v>130</v>
      </c>
      <c r="AK44" s="282"/>
      <c r="AL44" s="261">
        <f>SUM(AL45:AL47)</f>
        <v>0</v>
      </c>
      <c r="AM44" s="263">
        <f>SUM(AM45:AM47)</f>
        <v>0</v>
      </c>
    </row>
    <row r="45" spans="2:39" x14ac:dyDescent="0.25">
      <c r="B45" s="275"/>
      <c r="C45" s="154"/>
      <c r="D45" s="303"/>
      <c r="E45" s="303"/>
      <c r="F45" s="26"/>
      <c r="G45" s="287"/>
      <c r="H45" s="286"/>
      <c r="I45" s="158"/>
      <c r="J45" s="274"/>
      <c r="K45" s="26"/>
      <c r="L45" s="275">
        <v>5320</v>
      </c>
      <c r="M45" s="154"/>
      <c r="N45" s="155" t="s">
        <v>95</v>
      </c>
      <c r="O45" s="286">
        <f>+'[7]32200'!E43</f>
        <v>0</v>
      </c>
      <c r="P45" s="158">
        <f>+'[7]32200'!F43</f>
        <v>0</v>
      </c>
      <c r="Q45" s="158">
        <f>+'[7]32200'!G43</f>
        <v>0</v>
      </c>
      <c r="T45" s="435"/>
      <c r="U45" s="435"/>
      <c r="V45" s="435"/>
      <c r="W45" s="435"/>
      <c r="X45" s="435"/>
      <c r="Y45" s="435"/>
      <c r="AA45" s="275"/>
      <c r="AB45" s="276"/>
      <c r="AC45" s="279"/>
      <c r="AD45" s="280"/>
      <c r="AE45" s="279"/>
      <c r="AF45" s="280"/>
      <c r="AI45" s="267"/>
      <c r="AJ45" s="268"/>
      <c r="AK45" s="292" t="s">
        <v>27</v>
      </c>
      <c r="AL45" s="262">
        <f>+AD19-AC19</f>
        <v>0</v>
      </c>
      <c r="AM45" s="278">
        <f>+AF19-AE19</f>
        <v>0</v>
      </c>
    </row>
    <row r="46" spans="2:39" x14ac:dyDescent="0.25">
      <c r="B46" s="243">
        <v>3300</v>
      </c>
      <c r="C46" s="154"/>
      <c r="D46" s="25"/>
      <c r="E46" s="26"/>
      <c r="F46" s="26"/>
      <c r="G46" s="166" t="s">
        <v>54</v>
      </c>
      <c r="H46" s="298">
        <f>SUM(H47:H48)</f>
        <v>0</v>
      </c>
      <c r="I46" s="179">
        <f>SUM(I47:I48)</f>
        <v>0</v>
      </c>
      <c r="J46" s="179">
        <f>SUM(J47:J48)</f>
        <v>0</v>
      </c>
      <c r="K46" s="298"/>
      <c r="L46" s="275">
        <v>5330</v>
      </c>
      <c r="M46" s="154"/>
      <c r="N46" s="155" t="s">
        <v>45</v>
      </c>
      <c r="O46" s="286">
        <f>+'[7]32200'!E44</f>
        <v>0</v>
      </c>
      <c r="P46" s="158">
        <f>+'[7]32200'!F44</f>
        <v>0</v>
      </c>
      <c r="Q46" s="158">
        <f>+'[7]32200'!G44</f>
        <v>0</v>
      </c>
      <c r="AA46" s="243">
        <v>3000</v>
      </c>
      <c r="AB46" s="253" t="s">
        <v>43</v>
      </c>
      <c r="AC46" s="254">
        <f>IF(H50&gt;I50,H50-I50,0)</f>
        <v>0</v>
      </c>
      <c r="AD46" s="255">
        <f>IF(I50&gt;H50,I50-H50,0)</f>
        <v>0</v>
      </c>
      <c r="AE46" s="254">
        <f>IF(I50&gt;J50,I50-J50,0)</f>
        <v>0</v>
      </c>
      <c r="AF46" s="255">
        <f>IF(J50&gt;I50,J50-I50,0)</f>
        <v>0</v>
      </c>
      <c r="AI46" s="267"/>
      <c r="AJ46" s="268"/>
      <c r="AK46" s="292" t="s">
        <v>29</v>
      </c>
      <c r="AL46" s="262">
        <f>+AD20-AC20+AD21-AC21</f>
        <v>0</v>
      </c>
      <c r="AM46" s="278">
        <f>+AF20-AE20+AF21-AE21</f>
        <v>0</v>
      </c>
    </row>
    <row r="47" spans="2:39" x14ac:dyDescent="0.25">
      <c r="B47" s="275">
        <v>3310</v>
      </c>
      <c r="C47" s="154"/>
      <c r="D47" s="25"/>
      <c r="E47" s="26"/>
      <c r="F47" s="26"/>
      <c r="G47" s="287" t="s">
        <v>55</v>
      </c>
      <c r="H47" s="286">
        <f>+'[7]32200'!E140</f>
        <v>0</v>
      </c>
      <c r="I47" s="158">
        <f>+'[7]32200'!F140</f>
        <v>0</v>
      </c>
      <c r="J47" s="158">
        <f>+'[7]32200'!G140</f>
        <v>0</v>
      </c>
      <c r="K47" s="286"/>
      <c r="L47" s="243">
        <v>5400</v>
      </c>
      <c r="M47" s="154"/>
      <c r="N47" s="155" t="s">
        <v>96</v>
      </c>
      <c r="O47" s="286">
        <f>+'[7]32200'!E45</f>
        <v>0</v>
      </c>
      <c r="P47" s="158">
        <f>+'[7]32200'!F45</f>
        <v>0</v>
      </c>
      <c r="Q47" s="158">
        <f>+'[7]32200'!G45</f>
        <v>0</v>
      </c>
      <c r="AA47" s="243">
        <v>3100</v>
      </c>
      <c r="AB47" s="264" t="s">
        <v>44</v>
      </c>
      <c r="AC47" s="265">
        <f>IF(H34&gt;I34,H34-I34,0)</f>
        <v>0</v>
      </c>
      <c r="AD47" s="266">
        <f>IF(I34&gt;H34,I34-H34,0)</f>
        <v>0</v>
      </c>
      <c r="AE47" s="265">
        <f>IF(I34&gt;J34,I34-J34,0)</f>
        <v>0</v>
      </c>
      <c r="AF47" s="266">
        <f>IF(J34&gt;I34,J34-I34,0)</f>
        <v>0</v>
      </c>
      <c r="AI47" s="267"/>
      <c r="AJ47" s="268"/>
      <c r="AK47" s="292" t="s">
        <v>146</v>
      </c>
      <c r="AL47" s="277">
        <v>0</v>
      </c>
      <c r="AM47" s="289">
        <v>0</v>
      </c>
    </row>
    <row r="48" spans="2:39" x14ac:dyDescent="0.25">
      <c r="B48" s="275">
        <v>3320</v>
      </c>
      <c r="C48" s="154"/>
      <c r="D48" s="25"/>
      <c r="E48" s="26"/>
      <c r="F48" s="26"/>
      <c r="G48" s="287" t="s">
        <v>56</v>
      </c>
      <c r="H48" s="286">
        <f>+'[7]32200'!E141</f>
        <v>0</v>
      </c>
      <c r="I48" s="158">
        <f>+'[7]32200'!F141</f>
        <v>0</v>
      </c>
      <c r="J48" s="158">
        <f>+'[7]32200'!G141</f>
        <v>0</v>
      </c>
      <c r="K48" s="286"/>
      <c r="L48" s="275">
        <v>5410</v>
      </c>
      <c r="M48" s="145" t="s">
        <v>97</v>
      </c>
      <c r="N48" s="141"/>
      <c r="O48" s="273">
        <f>SUM(O49:O53)</f>
        <v>0</v>
      </c>
      <c r="P48" s="149">
        <f>SUM(P49:P53)</f>
        <v>0</v>
      </c>
      <c r="Q48" s="149">
        <f>SUM(Q49:Q53)</f>
        <v>0</v>
      </c>
      <c r="AA48" s="275">
        <v>3110</v>
      </c>
      <c r="AB48" s="276" t="s">
        <v>45</v>
      </c>
      <c r="AC48" s="279">
        <f>IF(H35&gt;I35,H35-I35,0)</f>
        <v>0</v>
      </c>
      <c r="AD48" s="280">
        <f>IF(I35&gt;H35,I35-H35,0)</f>
        <v>0</v>
      </c>
      <c r="AE48" s="279">
        <f>IF(I35&gt;J35,I35-J35,0)</f>
        <v>0</v>
      </c>
      <c r="AF48" s="280">
        <f>IF(J35&gt;I35,J35-I35,0)</f>
        <v>0</v>
      </c>
      <c r="AI48" s="264" t="s">
        <v>149</v>
      </c>
      <c r="AJ48" s="268"/>
      <c r="AK48" s="306"/>
      <c r="AL48" s="307">
        <f>+AL40-AL44</f>
        <v>0</v>
      </c>
      <c r="AM48" s="308">
        <f>+AM40-AM44</f>
        <v>0</v>
      </c>
    </row>
    <row r="49" spans="2:39" x14ac:dyDescent="0.25">
      <c r="C49" s="154"/>
      <c r="D49" s="25"/>
      <c r="E49" s="26"/>
      <c r="F49" s="26"/>
      <c r="G49" s="287"/>
      <c r="H49" s="286"/>
      <c r="I49" s="158"/>
      <c r="J49" s="274"/>
      <c r="K49" s="26"/>
      <c r="L49" s="275">
        <v>5420</v>
      </c>
      <c r="M49" s="154"/>
      <c r="N49" s="155" t="s">
        <v>98</v>
      </c>
      <c r="O49" s="286">
        <f>+'[7]32200'!E47</f>
        <v>0</v>
      </c>
      <c r="P49" s="158">
        <f>+'[7]32200'!F47</f>
        <v>0</v>
      </c>
      <c r="Q49" s="158">
        <f>+'[7]32200'!G47</f>
        <v>0</v>
      </c>
      <c r="AA49" s="275">
        <v>3120</v>
      </c>
      <c r="AB49" s="276" t="s">
        <v>46</v>
      </c>
      <c r="AC49" s="279">
        <f>IF(H36&gt;I36,H36-I36,0)</f>
        <v>0</v>
      </c>
      <c r="AD49" s="280">
        <f>IF(I36&gt;H36,I36-H36,0)</f>
        <v>0</v>
      </c>
      <c r="AE49" s="279">
        <f>IF(I36&gt;J36,I36-J36,0)</f>
        <v>0</v>
      </c>
      <c r="AF49" s="280">
        <f>IF(J36&gt;I36,J36-I36,0)</f>
        <v>0</v>
      </c>
      <c r="AI49" s="253"/>
      <c r="AJ49" s="268"/>
      <c r="AK49" s="306"/>
      <c r="AL49" s="283"/>
      <c r="AM49" s="284"/>
    </row>
    <row r="50" spans="2:39" x14ac:dyDescent="0.25">
      <c r="B50" s="243">
        <v>3000</v>
      </c>
      <c r="C50" s="154"/>
      <c r="D50" s="25"/>
      <c r="E50" s="26"/>
      <c r="F50" s="26"/>
      <c r="G50" s="299" t="s">
        <v>57</v>
      </c>
      <c r="H50" s="298">
        <f>+H39+H34+H46</f>
        <v>0</v>
      </c>
      <c r="I50" s="179">
        <f t="shared" ref="I50:J50" si="34">+I39+I34+I46</f>
        <v>0</v>
      </c>
      <c r="J50" s="179">
        <f t="shared" si="34"/>
        <v>0</v>
      </c>
      <c r="K50" s="300"/>
      <c r="L50" s="275">
        <v>5430</v>
      </c>
      <c r="M50" s="154"/>
      <c r="N50" s="155" t="s">
        <v>99</v>
      </c>
      <c r="O50" s="286">
        <f>+'[7]32200'!E48</f>
        <v>0</v>
      </c>
      <c r="P50" s="158">
        <f>+'[7]32200'!F48</f>
        <v>0</v>
      </c>
      <c r="Q50" s="158">
        <f>+'[7]32200'!G48</f>
        <v>0</v>
      </c>
      <c r="AA50" s="275">
        <v>3130</v>
      </c>
      <c r="AB50" s="276" t="s">
        <v>47</v>
      </c>
      <c r="AC50" s="279">
        <f>IF(H37&gt;I37,H37-I37,0)</f>
        <v>0</v>
      </c>
      <c r="AD50" s="280">
        <f>IF(I37&gt;H37,I37-H37,0)</f>
        <v>0</v>
      </c>
      <c r="AE50" s="279">
        <f>IF(I37&gt;J37,I37-J37,0)</f>
        <v>0</v>
      </c>
      <c r="AF50" s="280">
        <f>IF(J37&gt;I37,J37-I37,0)</f>
        <v>0</v>
      </c>
      <c r="AI50" s="281" t="s">
        <v>150</v>
      </c>
      <c r="AJ50" s="268"/>
      <c r="AK50" s="282"/>
      <c r="AL50" s="283"/>
      <c r="AM50" s="284"/>
    </row>
    <row r="51" spans="2:39" x14ac:dyDescent="0.25">
      <c r="C51" s="154"/>
      <c r="D51" s="25"/>
      <c r="E51" s="26"/>
      <c r="F51" s="26"/>
      <c r="G51" s="257"/>
      <c r="H51" s="273"/>
      <c r="I51" s="149"/>
      <c r="J51" s="149"/>
      <c r="K51" s="273"/>
      <c r="L51" s="275">
        <v>5440</v>
      </c>
      <c r="M51" s="154"/>
      <c r="N51" s="155" t="s">
        <v>100</v>
      </c>
      <c r="O51" s="286">
        <f>+'[7]32200'!E49</f>
        <v>0</v>
      </c>
      <c r="P51" s="158">
        <f>+'[7]32200'!F49</f>
        <v>0</v>
      </c>
      <c r="Q51" s="158">
        <f>+'[7]32200'!G49</f>
        <v>0</v>
      </c>
      <c r="AA51" s="275"/>
      <c r="AB51" s="276"/>
      <c r="AC51" s="279"/>
      <c r="AD51" s="280"/>
      <c r="AE51" s="279"/>
      <c r="AF51" s="280"/>
      <c r="AI51" s="267"/>
      <c r="AJ51" s="282" t="s">
        <v>129</v>
      </c>
      <c r="AK51" s="282"/>
      <c r="AL51" s="261">
        <f>+AL52+AL55</f>
        <v>0</v>
      </c>
      <c r="AM51" s="263">
        <f>+AM52+AM55</f>
        <v>0</v>
      </c>
    </row>
    <row r="52" spans="2:39" x14ac:dyDescent="0.25">
      <c r="C52" s="154"/>
      <c r="D52" s="25"/>
      <c r="E52" s="26"/>
      <c r="F52" s="26"/>
      <c r="G52" s="257" t="s">
        <v>58</v>
      </c>
      <c r="H52" s="273">
        <f>+H50+H30</f>
        <v>0</v>
      </c>
      <c r="I52" s="149">
        <f t="shared" ref="I52:J52" si="35">+I50+I30</f>
        <v>0</v>
      </c>
      <c r="J52" s="149">
        <f t="shared" si="35"/>
        <v>0</v>
      </c>
      <c r="K52" s="302"/>
      <c r="L52" s="275">
        <v>5450</v>
      </c>
      <c r="M52" s="154"/>
      <c r="N52" s="155" t="s">
        <v>101</v>
      </c>
      <c r="O52" s="286">
        <f>+'[7]32200'!E50</f>
        <v>0</v>
      </c>
      <c r="P52" s="158">
        <f>+'[7]32200'!F50</f>
        <v>0</v>
      </c>
      <c r="Q52" s="158">
        <f>+'[7]32200'!G50</f>
        <v>0</v>
      </c>
      <c r="AA52" s="243">
        <v>3200</v>
      </c>
      <c r="AB52" s="264" t="s">
        <v>48</v>
      </c>
      <c r="AC52" s="265">
        <f t="shared" ref="AC52:AC57" si="36">IF(H39&gt;I39,H39-I39,0)</f>
        <v>0</v>
      </c>
      <c r="AD52" s="266">
        <f t="shared" ref="AD52:AD57" si="37">IF(I39&gt;H39,I39-H39,0)</f>
        <v>0</v>
      </c>
      <c r="AE52" s="265">
        <f t="shared" ref="AE52:AE57" si="38">IF(I39&gt;J39,I39-J39,0)</f>
        <v>0</v>
      </c>
      <c r="AF52" s="266">
        <f t="shared" ref="AF52:AF57" si="39">IF(J39&gt;I39,J39-I39,0)</f>
        <v>0</v>
      </c>
      <c r="AI52" s="267"/>
      <c r="AJ52" s="268"/>
      <c r="AK52" s="292" t="s">
        <v>151</v>
      </c>
      <c r="AL52" s="262">
        <f>SUM(AL53:AL54)</f>
        <v>0</v>
      </c>
      <c r="AM52" s="278">
        <f>SUM(AM53:AM54)</f>
        <v>0</v>
      </c>
    </row>
    <row r="53" spans="2:39" x14ac:dyDescent="0.25">
      <c r="C53" s="183"/>
      <c r="D53" s="38"/>
      <c r="E53" s="39"/>
      <c r="F53" s="39"/>
      <c r="G53" s="39"/>
      <c r="H53" s="39"/>
      <c r="I53" s="40"/>
      <c r="J53" s="40"/>
      <c r="K53" s="26"/>
      <c r="L53" s="243">
        <v>5500</v>
      </c>
      <c r="M53" s="154"/>
      <c r="N53" s="155" t="s">
        <v>102</v>
      </c>
      <c r="O53" s="286">
        <f>+'[7]32200'!E51</f>
        <v>0</v>
      </c>
      <c r="P53" s="158">
        <f>+'[7]32200'!F51</f>
        <v>0</v>
      </c>
      <c r="Q53" s="158">
        <f>+'[7]32200'!G51</f>
        <v>0</v>
      </c>
      <c r="AA53" s="275">
        <v>3210</v>
      </c>
      <c r="AB53" s="276" t="s">
        <v>49</v>
      </c>
      <c r="AC53" s="279">
        <f t="shared" si="36"/>
        <v>0</v>
      </c>
      <c r="AD53" s="280">
        <f t="shared" si="37"/>
        <v>0</v>
      </c>
      <c r="AE53" s="279">
        <f t="shared" si="38"/>
        <v>0</v>
      </c>
      <c r="AF53" s="280">
        <f t="shared" si="39"/>
        <v>0</v>
      </c>
      <c r="AI53" s="267"/>
      <c r="AJ53" s="268"/>
      <c r="AK53" s="292" t="s">
        <v>152</v>
      </c>
      <c r="AL53" s="277">
        <v>0</v>
      </c>
      <c r="AM53" s="289">
        <v>0</v>
      </c>
    </row>
    <row r="54" spans="2:39" x14ac:dyDescent="0.25">
      <c r="H54" s="314" t="str">
        <f>IF(D32-H30-H50=0,"",D32-H30-H50)</f>
        <v/>
      </c>
      <c r="I54" s="314" t="str">
        <f t="shared" ref="I54" si="40">IF(E32-I30-I50=0,"",E32-I30-I50)</f>
        <v/>
      </c>
      <c r="J54" s="314" t="str">
        <f>IF(F32-J30-J50=0,"",F32-J30-J50)</f>
        <v/>
      </c>
      <c r="K54" s="318"/>
      <c r="L54" s="275">
        <v>5510</v>
      </c>
      <c r="M54" s="145" t="s">
        <v>103</v>
      </c>
      <c r="N54" s="141"/>
      <c r="O54" s="273">
        <f>SUM(O55:O60)</f>
        <v>0</v>
      </c>
      <c r="P54" s="149">
        <f>SUM(P55:P60)</f>
        <v>0</v>
      </c>
      <c r="Q54" s="149">
        <f>SUM(Q55:Q60)</f>
        <v>0</v>
      </c>
      <c r="AA54" s="275">
        <v>3220</v>
      </c>
      <c r="AB54" s="276" t="s">
        <v>50</v>
      </c>
      <c r="AC54" s="279">
        <f t="shared" si="36"/>
        <v>0</v>
      </c>
      <c r="AD54" s="280">
        <f t="shared" si="37"/>
        <v>0</v>
      </c>
      <c r="AE54" s="279">
        <f t="shared" si="38"/>
        <v>0</v>
      </c>
      <c r="AF54" s="280">
        <f t="shared" si="39"/>
        <v>0</v>
      </c>
      <c r="AI54" s="267"/>
      <c r="AJ54" s="268"/>
      <c r="AK54" s="292" t="s">
        <v>153</v>
      </c>
      <c r="AL54" s="277">
        <v>0</v>
      </c>
      <c r="AM54" s="289">
        <v>0</v>
      </c>
    </row>
    <row r="55" spans="2:39" x14ac:dyDescent="0.25">
      <c r="L55" s="275">
        <v>5520</v>
      </c>
      <c r="M55" s="154"/>
      <c r="N55" s="155" t="s">
        <v>104</v>
      </c>
      <c r="O55" s="286">
        <f>+'[7]32200'!E53</f>
        <v>0</v>
      </c>
      <c r="P55" s="158">
        <f>+'[7]32200'!F53</f>
        <v>0</v>
      </c>
      <c r="Q55" s="158">
        <f>+'[7]32200'!G53</f>
        <v>0</v>
      </c>
      <c r="AA55" s="275">
        <v>3230</v>
      </c>
      <c r="AB55" s="276" t="s">
        <v>51</v>
      </c>
      <c r="AC55" s="279">
        <f t="shared" si="36"/>
        <v>0</v>
      </c>
      <c r="AD55" s="280">
        <f t="shared" si="37"/>
        <v>0</v>
      </c>
      <c r="AE55" s="279">
        <f t="shared" si="38"/>
        <v>0</v>
      </c>
      <c r="AF55" s="280">
        <f t="shared" si="39"/>
        <v>0</v>
      </c>
      <c r="AI55" s="267"/>
      <c r="AJ55" s="268"/>
      <c r="AK55" s="292" t="s">
        <v>154</v>
      </c>
      <c r="AL55" s="319">
        <f>SUM(AC9:AC14)+SUM(AC17:AC18)+SUM(AC22:AC25)+SUM(AC29:AC36)+SUM(AC39:AC44)+SUM(AC49:AC50)+SUM(AC53:AC57)+SUM(AC60:AC61)-O61-O54-O66</f>
        <v>0</v>
      </c>
      <c r="AM55" s="320">
        <f>SUM(AE9:AE14)+SUM(AE17:AE18)+SUM(AE22:AE25)+SUM(AE29:AE36)+SUM(AE39:AE44)+SUM(AE49:AE50)+SUM(AE53:AE57)+SUM(AE60:AE61)-P61-P54-P66</f>
        <v>0</v>
      </c>
    </row>
    <row r="56" spans="2:39" x14ac:dyDescent="0.25">
      <c r="C56" s="434" t="s">
        <v>127</v>
      </c>
      <c r="D56" s="434"/>
      <c r="E56" s="434"/>
      <c r="F56" s="434"/>
      <c r="G56" s="434"/>
      <c r="H56" s="434"/>
      <c r="I56" s="434"/>
      <c r="L56" s="275">
        <v>5530</v>
      </c>
      <c r="M56" s="154"/>
      <c r="N56" s="155" t="s">
        <v>105</v>
      </c>
      <c r="O56" s="286">
        <f>+'[7]32200'!E54</f>
        <v>0</v>
      </c>
      <c r="P56" s="158">
        <f>+'[7]32200'!F54</f>
        <v>0</v>
      </c>
      <c r="Q56" s="158">
        <f>+'[7]32200'!G54</f>
        <v>0</v>
      </c>
      <c r="AA56" s="275">
        <v>3240</v>
      </c>
      <c r="AB56" s="276" t="s">
        <v>52</v>
      </c>
      <c r="AC56" s="279">
        <f t="shared" si="36"/>
        <v>0</v>
      </c>
      <c r="AD56" s="280">
        <f t="shared" si="37"/>
        <v>0</v>
      </c>
      <c r="AE56" s="279">
        <f t="shared" si="38"/>
        <v>0</v>
      </c>
      <c r="AF56" s="280">
        <f t="shared" si="39"/>
        <v>0</v>
      </c>
      <c r="AI56" s="267"/>
      <c r="AJ56" s="282" t="s">
        <v>130</v>
      </c>
      <c r="AK56" s="282"/>
      <c r="AL56" s="261">
        <f>+AL57+AL60</f>
        <v>0</v>
      </c>
      <c r="AM56" s="263">
        <f>+AM57+AM60</f>
        <v>0</v>
      </c>
    </row>
    <row r="57" spans="2:39" x14ac:dyDescent="0.25">
      <c r="C57" s="287"/>
      <c r="D57" s="287"/>
      <c r="E57" s="287"/>
      <c r="F57" s="287"/>
      <c r="G57" s="287"/>
      <c r="H57" s="287"/>
      <c r="I57" s="287"/>
      <c r="L57" s="275">
        <v>5540</v>
      </c>
      <c r="M57" s="154"/>
      <c r="N57" s="155" t="s">
        <v>106</v>
      </c>
      <c r="O57" s="286">
        <f>+'[7]32200'!E55</f>
        <v>0</v>
      </c>
      <c r="P57" s="158">
        <f>+'[7]32200'!F55</f>
        <v>0</v>
      </c>
      <c r="Q57" s="158">
        <f>+'[7]32200'!G55</f>
        <v>0</v>
      </c>
      <c r="AA57" s="275">
        <v>3250</v>
      </c>
      <c r="AB57" s="276" t="s">
        <v>53</v>
      </c>
      <c r="AC57" s="279">
        <f t="shared" si="36"/>
        <v>0</v>
      </c>
      <c r="AD57" s="280">
        <f t="shared" si="37"/>
        <v>0</v>
      </c>
      <c r="AE57" s="279">
        <f t="shared" si="38"/>
        <v>0</v>
      </c>
      <c r="AF57" s="280">
        <f t="shared" si="39"/>
        <v>0</v>
      </c>
      <c r="AI57" s="267"/>
      <c r="AJ57" s="268"/>
      <c r="AK57" s="292" t="s">
        <v>155</v>
      </c>
      <c r="AL57" s="262">
        <f>SUM(AL58:AL59)</f>
        <v>0</v>
      </c>
      <c r="AM57" s="278">
        <f>SUM(AM58:AM59)</f>
        <v>0</v>
      </c>
    </row>
    <row r="58" spans="2:39" x14ac:dyDescent="0.25">
      <c r="L58" s="275">
        <v>5550</v>
      </c>
      <c r="M58" s="154"/>
      <c r="N58" s="155" t="s">
        <v>175</v>
      </c>
      <c r="O58" s="286">
        <f>+'[7]32200'!E56</f>
        <v>0</v>
      </c>
      <c r="P58" s="158">
        <f>+'[7]32200'!F56</f>
        <v>0</v>
      </c>
      <c r="Q58" s="158">
        <f>+'[7]32200'!G56</f>
        <v>0</v>
      </c>
      <c r="AA58" s="275"/>
      <c r="AB58" s="276"/>
      <c r="AC58" s="279"/>
      <c r="AD58" s="280"/>
      <c r="AE58" s="279"/>
      <c r="AF58" s="280"/>
      <c r="AI58" s="267"/>
      <c r="AJ58" s="268"/>
      <c r="AK58" s="292" t="s">
        <v>152</v>
      </c>
      <c r="AL58" s="277">
        <v>0</v>
      </c>
      <c r="AM58" s="289">
        <v>0</v>
      </c>
    </row>
    <row r="59" spans="2:39" x14ac:dyDescent="0.25">
      <c r="L59" s="275">
        <v>5590</v>
      </c>
      <c r="M59" s="154"/>
      <c r="N59" s="155" t="s">
        <v>108</v>
      </c>
      <c r="O59" s="286">
        <f>+'[7]32200'!E57</f>
        <v>0</v>
      </c>
      <c r="P59" s="158">
        <f>+'[7]32200'!F57</f>
        <v>0</v>
      </c>
      <c r="Q59" s="158">
        <f>+'[7]32200'!G57</f>
        <v>0</v>
      </c>
      <c r="AA59" s="243">
        <v>3300</v>
      </c>
      <c r="AB59" s="264" t="s">
        <v>131</v>
      </c>
      <c r="AC59" s="265">
        <f>IF(H46&gt;I46,H46-I46,0)</f>
        <v>0</v>
      </c>
      <c r="AD59" s="266">
        <f>IF(I46&gt;H46,I46-H46,0)</f>
        <v>0</v>
      </c>
      <c r="AE59" s="265">
        <f>IF(I46&gt;J46,I46-J46,0)</f>
        <v>0</v>
      </c>
      <c r="AF59" s="266">
        <f>IF(J46&gt;I46,J46-I46,0)</f>
        <v>0</v>
      </c>
      <c r="AI59" s="267"/>
      <c r="AJ59" s="268"/>
      <c r="AK59" s="292" t="s">
        <v>153</v>
      </c>
      <c r="AL59" s="277">
        <v>0</v>
      </c>
      <c r="AM59" s="289">
        <v>0</v>
      </c>
    </row>
    <row r="60" spans="2:39" x14ac:dyDescent="0.25">
      <c r="L60" s="243">
        <v>5600</v>
      </c>
      <c r="M60" s="154"/>
      <c r="N60" s="155" t="s">
        <v>109</v>
      </c>
      <c r="O60" s="286">
        <f>+'[7]32200'!E58</f>
        <v>0</v>
      </c>
      <c r="P60" s="158">
        <f>+'[7]32200'!F58</f>
        <v>0</v>
      </c>
      <c r="Q60" s="158">
        <f>+'[7]32200'!G58</f>
        <v>0</v>
      </c>
      <c r="AA60" s="275">
        <v>3310</v>
      </c>
      <c r="AB60" s="276" t="s">
        <v>55</v>
      </c>
      <c r="AC60" s="279">
        <f>IF(H47&gt;I47,H47-I47,0)</f>
        <v>0</v>
      </c>
      <c r="AD60" s="280">
        <f>IF(I47&gt;H47,I47-H47,0)</f>
        <v>0</v>
      </c>
      <c r="AE60" s="279">
        <f>IF(I47&gt;J47,I47-J47,0)</f>
        <v>0</v>
      </c>
      <c r="AF60" s="280">
        <f>IF(J47&gt;I47,J47-I47,0)</f>
        <v>0</v>
      </c>
      <c r="AI60" s="267"/>
      <c r="AJ60" s="268"/>
      <c r="AK60" s="292" t="s">
        <v>154</v>
      </c>
      <c r="AL60" s="319">
        <f>SUM(AD9:AD14)+SUM(AD17:AD18)+SUM(AD22:AD25)+SUM(AD29:AD36)+SUM(AD39:AD44)+SUM(AD49:AD50)+SUM(AD53:AD57)+SUM(AD60:AD61)</f>
        <v>0</v>
      </c>
      <c r="AM60" s="320">
        <f>SUM(AF9:AF14)+SUM(AF17:AF18)+SUM(AF22:AF25)+SUM(AF29:AF36)+SUM(AF39:AF44)+SUM(AF49:AF50)+SUM(AF53:AF57)+SUM(AF60:AF61)</f>
        <v>0</v>
      </c>
    </row>
    <row r="61" spans="2:39" x14ac:dyDescent="0.25">
      <c r="L61" s="275">
        <v>5610</v>
      </c>
      <c r="M61" s="145" t="s">
        <v>110</v>
      </c>
      <c r="N61" s="141"/>
      <c r="O61" s="273">
        <f>SUM(O62)</f>
        <v>0</v>
      </c>
      <c r="P61" s="149">
        <f>SUM(P62)</f>
        <v>0</v>
      </c>
      <c r="Q61" s="149">
        <f>SUM(Q62)</f>
        <v>0</v>
      </c>
      <c r="AA61" s="275">
        <v>3320</v>
      </c>
      <c r="AB61" s="321" t="s">
        <v>56</v>
      </c>
      <c r="AC61" s="322">
        <f>IF(H48&gt;I48,H48-I48,0)</f>
        <v>0</v>
      </c>
      <c r="AD61" s="323">
        <f>IF(I48&gt;H48,I48-H48,0)</f>
        <v>0</v>
      </c>
      <c r="AE61" s="322">
        <f>IF(I48&gt;J48,I48-J48,0)</f>
        <v>0</v>
      </c>
      <c r="AF61" s="323">
        <f>IF(J48&gt;I48,J48-I48,0)</f>
        <v>0</v>
      </c>
      <c r="AI61" s="264" t="s">
        <v>157</v>
      </c>
      <c r="AJ61" s="268"/>
      <c r="AK61" s="306"/>
      <c r="AL61" s="324">
        <f>+AL51-AL56</f>
        <v>0</v>
      </c>
      <c r="AM61" s="325">
        <f>+AM51-AM56</f>
        <v>0</v>
      </c>
    </row>
    <row r="62" spans="2:39" x14ac:dyDescent="0.25">
      <c r="L62" s="275"/>
      <c r="M62" s="154"/>
      <c r="N62" s="155" t="s">
        <v>111</v>
      </c>
      <c r="O62" s="286">
        <f>+'[7]32200'!E60</f>
        <v>0</v>
      </c>
      <c r="P62" s="158">
        <f>+'[7]32200'!F60</f>
        <v>0</v>
      </c>
      <c r="Q62" s="158">
        <f>+'[7]32200'!G60</f>
        <v>0</v>
      </c>
      <c r="AC62" s="326">
        <f>+AC6+AC27+AC46-AD6-AD27-AD46</f>
        <v>0</v>
      </c>
      <c r="AD62" s="326">
        <f>+AC7+AC16+AC28+AC38+AC47+AC52+AC59-AD7-AD16-AD28-AD38-AD47-AD52-AD59</f>
        <v>0</v>
      </c>
      <c r="AE62" s="326">
        <f>+AE6+AE27+AE46-AF6-AF27-AF46</f>
        <v>0</v>
      </c>
      <c r="AF62" s="326">
        <f>+AE7+AE16+AE28+AE38+AE47+AE52+AE59-AF7-AF16-AF28-AF38-AF47-AF52-AF59</f>
        <v>0</v>
      </c>
      <c r="AI62" s="253"/>
      <c r="AJ62" s="268"/>
      <c r="AK62" s="306"/>
      <c r="AL62" s="324"/>
      <c r="AM62" s="325"/>
    </row>
    <row r="63" spans="2:39" x14ac:dyDescent="0.25">
      <c r="L63" s="275"/>
      <c r="M63" s="174"/>
      <c r="N63" s="175"/>
      <c r="O63" s="291"/>
      <c r="P63" s="176"/>
      <c r="Q63" s="176"/>
      <c r="AB63" s="435" t="s">
        <v>127</v>
      </c>
      <c r="AC63" s="435"/>
      <c r="AD63" s="435"/>
      <c r="AE63" s="287"/>
      <c r="AF63" s="287"/>
      <c r="AI63" s="264" t="s">
        <v>158</v>
      </c>
      <c r="AJ63" s="268"/>
      <c r="AK63" s="306"/>
      <c r="AL63" s="327">
        <f>+AL37+AL48+AL61</f>
        <v>0</v>
      </c>
      <c r="AM63" s="328">
        <f>+AM37+AM48+AM61</f>
        <v>0</v>
      </c>
    </row>
    <row r="64" spans="2:39" ht="14.45" customHeight="1" x14ac:dyDescent="0.25">
      <c r="L64" s="275"/>
      <c r="M64" s="165" t="s">
        <v>112</v>
      </c>
      <c r="N64" s="166"/>
      <c r="O64" s="298">
        <f>+O30+O34+O44+O48+O54+O61</f>
        <v>0</v>
      </c>
      <c r="P64" s="179">
        <f>+P30+P34+P44+P48+P54+P61</f>
        <v>0</v>
      </c>
      <c r="Q64" s="179">
        <f>+Q30+Q34+Q44+Q48+Q54+Q61</f>
        <v>0</v>
      </c>
      <c r="AB64" s="287"/>
      <c r="AC64" s="287"/>
      <c r="AD64" s="287"/>
      <c r="AE64" s="287"/>
      <c r="AF64" s="287"/>
      <c r="AG64" s="287"/>
      <c r="AI64" s="253"/>
      <c r="AJ64" s="268"/>
      <c r="AK64" s="306"/>
      <c r="AL64" s="329"/>
      <c r="AM64" s="330"/>
    </row>
    <row r="65" spans="12:39" x14ac:dyDescent="0.25">
      <c r="L65" s="243">
        <v>3210</v>
      </c>
      <c r="M65" s="174"/>
      <c r="N65" s="166"/>
      <c r="O65" s="291"/>
      <c r="P65" s="176"/>
      <c r="Q65" s="176"/>
      <c r="AG65" s="287"/>
      <c r="AI65" s="264" t="s">
        <v>159</v>
      </c>
      <c r="AJ65" s="268"/>
      <c r="AK65" s="306"/>
      <c r="AL65" s="331">
        <f>+E9</f>
        <v>0</v>
      </c>
      <c r="AM65" s="332">
        <f>+F9</f>
        <v>0</v>
      </c>
    </row>
    <row r="66" spans="12:39" x14ac:dyDescent="0.25">
      <c r="M66" s="140" t="s">
        <v>113</v>
      </c>
      <c r="N66" s="141"/>
      <c r="O66" s="273">
        <f>+O27-O64</f>
        <v>0</v>
      </c>
      <c r="P66" s="149">
        <f>+P27-P64</f>
        <v>0</v>
      </c>
      <c r="Q66" s="149">
        <f>+Q27-Q64</f>
        <v>0</v>
      </c>
      <c r="AI66" s="264" t="s">
        <v>160</v>
      </c>
      <c r="AJ66" s="268"/>
      <c r="AK66" s="306"/>
      <c r="AL66" s="331">
        <f>+D9</f>
        <v>0</v>
      </c>
      <c r="AM66" s="332">
        <f>+E9</f>
        <v>0</v>
      </c>
    </row>
    <row r="67" spans="12:39" x14ac:dyDescent="0.25">
      <c r="M67" s="140"/>
      <c r="N67" s="141"/>
      <c r="O67" s="286"/>
      <c r="P67" s="158"/>
      <c r="Q67" s="158"/>
      <c r="AI67" s="333"/>
      <c r="AJ67" s="334"/>
      <c r="AK67" s="335"/>
      <c r="AL67" s="336"/>
      <c r="AM67" s="337"/>
    </row>
    <row r="68" spans="12:39" x14ac:dyDescent="0.25">
      <c r="M68" s="183"/>
      <c r="N68" s="184"/>
      <c r="O68" s="338"/>
      <c r="P68" s="186"/>
      <c r="Q68" s="186"/>
      <c r="AL68" s="339">
        <f>+AL66-AL65-AL63</f>
        <v>0</v>
      </c>
      <c r="AM68" s="339">
        <f>+AM66-AM65-AM63</f>
        <v>0</v>
      </c>
    </row>
    <row r="69" spans="12:39" x14ac:dyDescent="0.25">
      <c r="O69" s="340">
        <f>+H40-O66</f>
        <v>0</v>
      </c>
      <c r="P69" s="340">
        <f t="shared" ref="P69:Q69" si="41">+I40-P66</f>
        <v>0</v>
      </c>
      <c r="Q69" s="340">
        <f t="shared" si="41"/>
        <v>0</v>
      </c>
    </row>
    <row r="70" spans="12:39" x14ac:dyDescent="0.25">
      <c r="AI70" s="435" t="s">
        <v>127</v>
      </c>
      <c r="AJ70" s="435"/>
      <c r="AK70" s="435"/>
      <c r="AL70" s="435"/>
      <c r="AM70" s="435"/>
    </row>
    <row r="71" spans="12:39" x14ac:dyDescent="0.25">
      <c r="M71" s="435" t="s">
        <v>127</v>
      </c>
      <c r="N71" s="435"/>
      <c r="O71" s="435"/>
      <c r="P71" s="435"/>
      <c r="Q71" s="287"/>
      <c r="R71" s="287"/>
      <c r="AI71" s="435"/>
      <c r="AJ71" s="435"/>
      <c r="AK71" s="435"/>
      <c r="AL71" s="435"/>
      <c r="AM71" s="435"/>
    </row>
    <row r="72" spans="12:39" x14ac:dyDescent="0.25">
      <c r="M72" s="435"/>
      <c r="N72" s="435"/>
      <c r="O72" s="435"/>
      <c r="P72" s="435"/>
      <c r="Q72" s="287"/>
      <c r="R72" s="287"/>
    </row>
  </sheetData>
  <mergeCells count="25">
    <mergeCell ref="C3:I3"/>
    <mergeCell ref="M3:P3"/>
    <mergeCell ref="T3:Y3"/>
    <mergeCell ref="AB3:AD3"/>
    <mergeCell ref="AI3:AM3"/>
    <mergeCell ref="C2:I2"/>
    <mergeCell ref="M2:P2"/>
    <mergeCell ref="T2:Y2"/>
    <mergeCell ref="AB2:AD2"/>
    <mergeCell ref="AI2:AM2"/>
    <mergeCell ref="C56:I56"/>
    <mergeCell ref="AB63:AD63"/>
    <mergeCell ref="AI70:AM71"/>
    <mergeCell ref="M71:P72"/>
    <mergeCell ref="T4:Y4"/>
    <mergeCell ref="AB4:AD4"/>
    <mergeCell ref="AI4:AM4"/>
    <mergeCell ref="AI6:AK6"/>
    <mergeCell ref="T44:Y45"/>
    <mergeCell ref="C5:I5"/>
    <mergeCell ref="M5:P5"/>
    <mergeCell ref="AB5:AD5"/>
    <mergeCell ref="AI5:AM5"/>
    <mergeCell ref="C4:I4"/>
    <mergeCell ref="M4:P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Int. 31120</vt:lpstr>
      <vt:lpstr>31120</vt:lpstr>
      <vt:lpstr>Int. Paramunicipal</vt:lpstr>
      <vt:lpstr>Paramunicipal</vt:lpstr>
      <vt:lpstr>Int. 31130</vt:lpstr>
      <vt:lpstr>31130</vt:lpstr>
      <vt:lpstr>Int. 31200</vt:lpstr>
      <vt:lpstr>31200</vt:lpstr>
      <vt:lpstr>Int. 32200</vt:lpstr>
      <vt:lpstr>32200</vt:lpstr>
      <vt:lpstr>Int. 32300</vt:lpstr>
      <vt:lpstr>32300</vt:lpstr>
      <vt:lpstr>Int. 32400</vt:lpstr>
      <vt:lpstr>32400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opglo5</dc:creator>
  <cp:lastModifiedBy>opglo5</cp:lastModifiedBy>
  <dcterms:created xsi:type="dcterms:W3CDTF">2021-03-02T14:22:04Z</dcterms:created>
  <dcterms:modified xsi:type="dcterms:W3CDTF">2021-03-11T03:13:05Z</dcterms:modified>
</cp:coreProperties>
</file>